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autoCompressPictures="0" defaultThemeVersion="124226"/>
  <mc:AlternateContent xmlns:mc="http://schemas.openxmlformats.org/markup-compatibility/2006">
    <mc:Choice Requires="x15">
      <x15ac:absPath xmlns:x15ac="http://schemas.microsoft.com/office/spreadsheetml/2010/11/ac" url="https://equprod-my.sharepoint.com/personal/kacie_mcghee_equitable_com/Documents/Lance Book Docs/"/>
    </mc:Choice>
  </mc:AlternateContent>
  <xr:revisionPtr revIDLastSave="0" documentId="14_{37EA396F-FC70-4B15-AE1D-FD30F44B0B91}" xr6:coauthVersionLast="47" xr6:coauthVersionMax="47" xr10:uidLastSave="{00000000-0000-0000-0000-000000000000}"/>
  <bookViews>
    <workbookView xWindow="0" yWindow="645" windowWidth="28770" windowHeight="14955" activeTab="1" xr2:uid="{00000000-000D-0000-FFFF-FFFF00000000}"/>
  </bookViews>
  <sheets>
    <sheet name="AssetOrg by Bucket" sheetId="3" r:id="rId1"/>
    <sheet name="Saving Assumptions" sheetId="5" r:id="rId2"/>
    <sheet name="FV of Buckets" sheetId="2" r:id="rId3"/>
    <sheet name="Taxes with Planning"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 i="2" l="1"/>
  <c r="I17" i="5" l="1"/>
  <c r="D14" i="5" l="1"/>
  <c r="B14" i="5"/>
  <c r="I19" i="5"/>
  <c r="I18" i="5"/>
  <c r="I39" i="5"/>
  <c r="E39" i="5"/>
  <c r="D39" i="5"/>
  <c r="C39" i="5"/>
  <c r="B39" i="5"/>
  <c r="M15" i="2" s="1"/>
  <c r="I31" i="5"/>
  <c r="E31" i="5"/>
  <c r="D31" i="5"/>
  <c r="C31" i="5"/>
  <c r="B31" i="5"/>
  <c r="E20" i="5"/>
  <c r="D20" i="5"/>
  <c r="C20" i="5"/>
  <c r="B20" i="5"/>
  <c r="M21" i="2" l="1"/>
  <c r="M22" i="2"/>
  <c r="M13" i="2"/>
  <c r="M23" i="2"/>
  <c r="M14" i="2"/>
  <c r="C41" i="5"/>
  <c r="E41" i="5"/>
  <c r="B41" i="5"/>
  <c r="I20" i="5"/>
  <c r="I41" i="5" s="1"/>
  <c r="D41" i="5"/>
  <c r="N32" i="3"/>
  <c r="D42" i="5" l="1"/>
  <c r="B42" i="5"/>
  <c r="N33" i="3"/>
  <c r="N34" i="3"/>
  <c r="N35" i="3"/>
  <c r="N36" i="3"/>
  <c r="N37" i="3"/>
  <c r="N38" i="3"/>
  <c r="N39" i="3"/>
  <c r="N40" i="3"/>
  <c r="N41" i="3"/>
  <c r="N49" i="3" l="1"/>
  <c r="I49" i="3"/>
  <c r="H49" i="3"/>
  <c r="I42" i="3"/>
  <c r="E69" i="3" l="1"/>
  <c r="E78" i="3" l="1"/>
  <c r="F20" i="3"/>
  <c r="I20" i="3"/>
  <c r="I28" i="3"/>
  <c r="F28" i="3"/>
  <c r="F12" i="3"/>
  <c r="I12" i="3"/>
  <c r="I78" i="3" l="1"/>
  <c r="H78" i="3"/>
  <c r="G78" i="3"/>
  <c r="I69" i="3"/>
  <c r="H69" i="3"/>
  <c r="G69" i="3"/>
  <c r="G49" i="3"/>
  <c r="I57" i="3"/>
  <c r="H57" i="3"/>
  <c r="G57" i="3"/>
  <c r="H42" i="3"/>
  <c r="F42" i="3"/>
  <c r="G42" i="3"/>
  <c r="N57" i="3"/>
  <c r="F49" i="3"/>
  <c r="M42" i="3"/>
  <c r="F57" i="3"/>
  <c r="G58" i="3" l="1"/>
  <c r="I58" i="3"/>
  <c r="H58" i="3"/>
  <c r="M16" i="2"/>
  <c r="N42" i="3"/>
  <c r="N58" i="3" s="1"/>
  <c r="F58" i="3"/>
  <c r="I16" i="4"/>
  <c r="I15" i="4"/>
  <c r="K15" i="4"/>
  <c r="I17" i="4"/>
  <c r="I18" i="4"/>
  <c r="I19" i="4"/>
  <c r="I11" i="4"/>
  <c r="I10" i="4"/>
  <c r="I9" i="4"/>
  <c r="I8" i="4"/>
  <c r="I7" i="4"/>
  <c r="K7" i="4"/>
  <c r="F9" i="4"/>
  <c r="M24" i="2"/>
  <c r="I12" i="4"/>
  <c r="I20" i="4"/>
  <c r="C5" i="2"/>
  <c r="L41" i="2" s="1"/>
  <c r="C6" i="2"/>
  <c r="H19" i="2"/>
  <c r="M19" i="2"/>
  <c r="AI41" i="2"/>
  <c r="AI42" i="2" s="1"/>
  <c r="AI43" i="2" s="1"/>
  <c r="AI44" i="2" s="1"/>
  <c r="AI45" i="2" s="1"/>
  <c r="AI46" i="2" s="1"/>
  <c r="AI47" i="2" s="1"/>
  <c r="AI48" i="2" s="1"/>
  <c r="AI49" i="2" s="1"/>
  <c r="AI50" i="2" s="1"/>
  <c r="AI51" i="2" s="1"/>
  <c r="AI52" i="2" s="1"/>
  <c r="AI53" i="2" s="1"/>
  <c r="AI54" i="2" s="1"/>
  <c r="AI55" i="2" s="1"/>
  <c r="AI56" i="2" s="1"/>
  <c r="AI57" i="2" s="1"/>
  <c r="AI58" i="2" s="1"/>
  <c r="AI59" i="2" s="1"/>
  <c r="AI60" i="2" s="1"/>
  <c r="AI61" i="2" s="1"/>
  <c r="AI62" i="2" s="1"/>
  <c r="AI63" i="2" s="1"/>
  <c r="AI64" i="2" s="1"/>
  <c r="AI65" i="2" s="1"/>
  <c r="AI66" i="2" s="1"/>
  <c r="AI67" i="2" s="1"/>
  <c r="AI68" i="2" s="1"/>
  <c r="AI69" i="2" s="1"/>
  <c r="AI70" i="2" s="1"/>
  <c r="AI71" i="2" s="1"/>
  <c r="AI72" i="2" s="1"/>
  <c r="AI73" i="2" s="1"/>
  <c r="AI74" i="2" s="1"/>
  <c r="AI75" i="2" s="1"/>
  <c r="AI76" i="2" s="1"/>
  <c r="AI77" i="2" s="1"/>
  <c r="AI78" i="2" s="1"/>
  <c r="AI79" i="2" s="1"/>
  <c r="AI80" i="2" s="1"/>
  <c r="AI81" i="2" s="1"/>
  <c r="AI82" i="2" s="1"/>
  <c r="AI83" i="2" s="1"/>
  <c r="AI84" i="2" s="1"/>
  <c r="AI85" i="2" s="1"/>
  <c r="AI86" i="2" s="1"/>
  <c r="AI87" i="2" s="1"/>
  <c r="AI88" i="2" s="1"/>
  <c r="AI89" i="2" s="1"/>
  <c r="AI90" i="2" s="1"/>
  <c r="AI91" i="2" s="1"/>
  <c r="AI92" i="2" s="1"/>
  <c r="H20" i="2"/>
  <c r="M20" i="2"/>
  <c r="A41" i="2"/>
  <c r="A42" i="2" s="1"/>
  <c r="B41" i="2"/>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J41" i="2"/>
  <c r="O41" i="2" s="1"/>
  <c r="K41" i="2"/>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R41" i="2"/>
  <c r="R42" i="2" s="1"/>
  <c r="S41" i="2"/>
  <c r="S42" i="2" s="1"/>
  <c r="S43" i="2" s="1"/>
  <c r="S44" i="2" s="1"/>
  <c r="S45" i="2" s="1"/>
  <c r="S46" i="2" s="1"/>
  <c r="S47" i="2" s="1"/>
  <c r="S48" i="2" s="1"/>
  <c r="S49" i="2" s="1"/>
  <c r="S50" i="2" s="1"/>
  <c r="S51" i="2" s="1"/>
  <c r="S52" i="2" s="1"/>
  <c r="S53" i="2" s="1"/>
  <c r="S54" i="2" s="1"/>
  <c r="S55" i="2" s="1"/>
  <c r="S56" i="2" s="1"/>
  <c r="S57" i="2" s="1"/>
  <c r="S58" i="2" s="1"/>
  <c r="S59" i="2" s="1"/>
  <c r="S60" i="2" s="1"/>
  <c r="S61" i="2" s="1"/>
  <c r="S62" i="2" s="1"/>
  <c r="S63" i="2" s="1"/>
  <c r="S64" i="2" s="1"/>
  <c r="S65" i="2" s="1"/>
  <c r="S66" i="2" s="1"/>
  <c r="S67" i="2" s="1"/>
  <c r="S68" i="2" s="1"/>
  <c r="S69" i="2" s="1"/>
  <c r="S70" i="2" s="1"/>
  <c r="S71" i="2" s="1"/>
  <c r="S72" i="2" s="1"/>
  <c r="S73" i="2" s="1"/>
  <c r="S74" i="2" s="1"/>
  <c r="S75" i="2" s="1"/>
  <c r="S76" i="2" s="1"/>
  <c r="S77" i="2" s="1"/>
  <c r="S78" i="2" s="1"/>
  <c r="S79" i="2" s="1"/>
  <c r="S80" i="2" s="1"/>
  <c r="S81" i="2" s="1"/>
  <c r="S82" i="2" s="1"/>
  <c r="S83" i="2" s="1"/>
  <c r="S84" i="2" s="1"/>
  <c r="S85" i="2" s="1"/>
  <c r="S86" i="2" s="1"/>
  <c r="S87" i="2" s="1"/>
  <c r="S88" i="2" s="1"/>
  <c r="S89" i="2" s="1"/>
  <c r="S90" i="2" s="1"/>
  <c r="S91" i="2" s="1"/>
  <c r="S92" i="2" s="1"/>
  <c r="C4" i="2"/>
  <c r="AA41" i="2"/>
  <c r="AA42" i="2" s="1"/>
  <c r="AA43" i="2" s="1"/>
  <c r="AA44" i="2" s="1"/>
  <c r="AA45" i="2" s="1"/>
  <c r="AA46" i="2" s="1"/>
  <c r="AA47" i="2" s="1"/>
  <c r="AA48" i="2" s="1"/>
  <c r="AA49" i="2" s="1"/>
  <c r="AA50" i="2" s="1"/>
  <c r="AA51" i="2" s="1"/>
  <c r="AA52" i="2" s="1"/>
  <c r="AA53" i="2" s="1"/>
  <c r="AA54" i="2" s="1"/>
  <c r="AA55" i="2" s="1"/>
  <c r="AA56" i="2" s="1"/>
  <c r="AA57" i="2" s="1"/>
  <c r="AA58" i="2" s="1"/>
  <c r="AA59" i="2" s="1"/>
  <c r="AA60" i="2" s="1"/>
  <c r="AA61" i="2" s="1"/>
  <c r="AA62" i="2" s="1"/>
  <c r="AA63" i="2" s="1"/>
  <c r="AA64" i="2" s="1"/>
  <c r="AA65" i="2" s="1"/>
  <c r="AA66" i="2" s="1"/>
  <c r="AA67" i="2" s="1"/>
  <c r="AA68" i="2" s="1"/>
  <c r="AA69" i="2" s="1"/>
  <c r="AA70" i="2" s="1"/>
  <c r="AA71" i="2" s="1"/>
  <c r="AA72" i="2" s="1"/>
  <c r="AA73" i="2" s="1"/>
  <c r="AA74" i="2" s="1"/>
  <c r="AA75" i="2" s="1"/>
  <c r="AA76" i="2" s="1"/>
  <c r="AA77" i="2" s="1"/>
  <c r="AA78" i="2" s="1"/>
  <c r="AA79" i="2" s="1"/>
  <c r="AA80" i="2" s="1"/>
  <c r="AA81" i="2" s="1"/>
  <c r="AA82" i="2" s="1"/>
  <c r="AA83" i="2" s="1"/>
  <c r="AA84" i="2" s="1"/>
  <c r="AA85" i="2" s="1"/>
  <c r="AA86" i="2" s="1"/>
  <c r="AA87" i="2" s="1"/>
  <c r="AA88" i="2" s="1"/>
  <c r="AA89" i="2" s="1"/>
  <c r="AA90" i="2" s="1"/>
  <c r="AA91" i="2" s="1"/>
  <c r="AA92" i="2" s="1"/>
  <c r="G41" i="2"/>
  <c r="AQ41" i="2"/>
  <c r="AQ42" i="2" s="1"/>
  <c r="AQ43" i="2" s="1"/>
  <c r="AQ44" i="2" s="1"/>
  <c r="AQ45" i="2" s="1"/>
  <c r="AQ46" i="2" s="1"/>
  <c r="AQ47" i="2" s="1"/>
  <c r="AQ48" i="2" s="1"/>
  <c r="AQ49" i="2" s="1"/>
  <c r="AQ50" i="2" s="1"/>
  <c r="AQ51" i="2" s="1"/>
  <c r="AQ52" i="2" s="1"/>
  <c r="AQ53" i="2" s="1"/>
  <c r="AQ54" i="2" s="1"/>
  <c r="AQ55" i="2" s="1"/>
  <c r="AQ56" i="2" s="1"/>
  <c r="AQ57" i="2" s="1"/>
  <c r="AQ58" i="2" s="1"/>
  <c r="AQ59" i="2" s="1"/>
  <c r="AQ60" i="2" s="1"/>
  <c r="AQ61" i="2" s="1"/>
  <c r="AQ62" i="2" s="1"/>
  <c r="AQ63" i="2" s="1"/>
  <c r="AQ64" i="2" s="1"/>
  <c r="AQ65" i="2" s="1"/>
  <c r="AQ66" i="2" s="1"/>
  <c r="AQ67" i="2" s="1"/>
  <c r="AQ68" i="2" s="1"/>
  <c r="AQ69" i="2" s="1"/>
  <c r="AQ70" i="2" s="1"/>
  <c r="AQ71" i="2" s="1"/>
  <c r="AQ72" i="2" s="1"/>
  <c r="AQ73" i="2" s="1"/>
  <c r="AQ74" i="2" s="1"/>
  <c r="AQ75" i="2" s="1"/>
  <c r="AQ76" i="2" s="1"/>
  <c r="AQ77" i="2" s="1"/>
  <c r="AQ78" i="2" s="1"/>
  <c r="AQ79" i="2" s="1"/>
  <c r="AQ80" i="2" s="1"/>
  <c r="AQ81" i="2" s="1"/>
  <c r="AQ82" i="2" s="1"/>
  <c r="AQ83" i="2" s="1"/>
  <c r="AQ84" i="2" s="1"/>
  <c r="AQ85" i="2" s="1"/>
  <c r="AQ86" i="2" s="1"/>
  <c r="AQ87" i="2" s="1"/>
  <c r="AQ88" i="2" s="1"/>
  <c r="AQ89" i="2" s="1"/>
  <c r="AQ90" i="2" s="1"/>
  <c r="AQ91" i="2" s="1"/>
  <c r="AQ92" i="2" s="1"/>
  <c r="J42" i="2"/>
  <c r="J43" i="2" s="1"/>
  <c r="N43" i="2" s="1"/>
  <c r="W41" i="2" l="1"/>
  <c r="K16" i="4"/>
  <c r="K17" i="4" s="1"/>
  <c r="K18" i="4" s="1"/>
  <c r="K19" i="4" s="1"/>
  <c r="K20" i="4" s="1"/>
  <c r="J44" i="2"/>
  <c r="N44" i="2" s="1"/>
  <c r="N41" i="2"/>
  <c r="A43" i="2"/>
  <c r="A44" i="2" s="1"/>
  <c r="G42" i="2"/>
  <c r="V41" i="2"/>
  <c r="N42" i="2"/>
  <c r="K8" i="4"/>
  <c r="K9" i="4" s="1"/>
  <c r="K10" i="4" s="1"/>
  <c r="K11" i="4" s="1"/>
  <c r="K12" i="4" s="1"/>
  <c r="F41" i="2"/>
  <c r="F42" i="2"/>
  <c r="H59" i="3"/>
  <c r="F59" i="3"/>
  <c r="Z41" i="2"/>
  <c r="AP41" i="2"/>
  <c r="AH41" i="2"/>
  <c r="M41" i="2"/>
  <c r="O44" i="2"/>
  <c r="J45" i="2"/>
  <c r="W42" i="2"/>
  <c r="V42" i="2"/>
  <c r="R43" i="2"/>
  <c r="C41" i="2"/>
  <c r="C7" i="2"/>
  <c r="D5" i="2" s="1"/>
  <c r="AB41" i="2"/>
  <c r="AJ41" i="2"/>
  <c r="O43" i="2"/>
  <c r="O42" i="2"/>
  <c r="AR41" i="2"/>
  <c r="T41" i="2"/>
  <c r="G43" i="2" l="1"/>
  <c r="F43" i="2"/>
  <c r="P41" i="2"/>
  <c r="L42" i="2" s="1"/>
  <c r="M42" i="2" s="1"/>
  <c r="P42" i="2" s="1"/>
  <c r="L43" i="2" s="1"/>
  <c r="D41" i="2"/>
  <c r="H41" i="2" s="1"/>
  <c r="C42" i="2" s="1"/>
  <c r="AS41" i="2"/>
  <c r="A45" i="2"/>
  <c r="F44" i="2"/>
  <c r="G44" i="2"/>
  <c r="D4" i="2"/>
  <c r="AM41" i="2"/>
  <c r="AL41" i="2"/>
  <c r="AH42" i="2"/>
  <c r="O45" i="2"/>
  <c r="N45" i="2"/>
  <c r="J46" i="2"/>
  <c r="D6" i="2"/>
  <c r="AP42" i="2"/>
  <c r="AT41" i="2"/>
  <c r="AU41" i="2"/>
  <c r="R44" i="2"/>
  <c r="V43" i="2"/>
  <c r="W43" i="2"/>
  <c r="AK41" i="2"/>
  <c r="U41" i="2"/>
  <c r="X41" i="2" s="1"/>
  <c r="T42" i="2" s="1"/>
  <c r="AC41" i="2"/>
  <c r="AE41" i="2"/>
  <c r="AD41" i="2"/>
  <c r="Z42" i="2"/>
  <c r="AN41" i="2" l="1"/>
  <c r="AJ42" i="2" s="1"/>
  <c r="AK42" i="2" s="1"/>
  <c r="AF41" i="2"/>
  <c r="AB42" i="2" s="1"/>
  <c r="AC42" i="2" s="1"/>
  <c r="AV41" i="2"/>
  <c r="AR42" i="2" s="1"/>
  <c r="AS42" i="2" s="1"/>
  <c r="U42" i="2"/>
  <c r="X42" i="2" s="1"/>
  <c r="T43" i="2" s="1"/>
  <c r="M43" i="2"/>
  <c r="P43" i="2" s="1"/>
  <c r="L44" i="2" s="1"/>
  <c r="V44" i="2"/>
  <c r="W44" i="2"/>
  <c r="R45" i="2"/>
  <c r="AL42" i="2"/>
  <c r="AH43" i="2"/>
  <c r="AM42" i="2"/>
  <c r="A46" i="2"/>
  <c r="G45" i="2"/>
  <c r="F45" i="2"/>
  <c r="Z43" i="2"/>
  <c r="AD42" i="2"/>
  <c r="AE42" i="2"/>
  <c r="D42" i="2"/>
  <c r="H42" i="2" s="1"/>
  <c r="C43" i="2" s="1"/>
  <c r="O46" i="2"/>
  <c r="J47" i="2"/>
  <c r="N46" i="2"/>
  <c r="AP43" i="2"/>
  <c r="AU42" i="2"/>
  <c r="AT42" i="2"/>
  <c r="AV42" i="2" l="1"/>
  <c r="AR43" i="2" s="1"/>
  <c r="AS43" i="2" s="1"/>
  <c r="AN42" i="2"/>
  <c r="AJ43" i="2" s="1"/>
  <c r="AK43" i="2" s="1"/>
  <c r="AF42" i="2"/>
  <c r="AB43" i="2" s="1"/>
  <c r="AC43" i="2" s="1"/>
  <c r="M44" i="2"/>
  <c r="P44" i="2" s="1"/>
  <c r="L45" i="2" s="1"/>
  <c r="AP44" i="2"/>
  <c r="AU43" i="2"/>
  <c r="AT43" i="2"/>
  <c r="U43" i="2"/>
  <c r="X43" i="2" s="1"/>
  <c r="T44" i="2" s="1"/>
  <c r="A47" i="2"/>
  <c r="F46" i="2"/>
  <c r="G46" i="2"/>
  <c r="D43" i="2"/>
  <c r="H43" i="2" s="1"/>
  <c r="C44" i="2" s="1"/>
  <c r="AM43" i="2"/>
  <c r="AL43" i="2"/>
  <c r="AH44" i="2"/>
  <c r="V45" i="2"/>
  <c r="W45" i="2"/>
  <c r="R46" i="2"/>
  <c r="O47" i="2"/>
  <c r="J48" i="2"/>
  <c r="N47" i="2"/>
  <c r="AD43" i="2"/>
  <c r="Z44" i="2"/>
  <c r="AE43" i="2"/>
  <c r="AF43" i="2" l="1"/>
  <c r="AB44" i="2" s="1"/>
  <c r="AC44" i="2" s="1"/>
  <c r="AV43" i="2"/>
  <c r="AR44" i="2" s="1"/>
  <c r="AS44" i="2" s="1"/>
  <c r="AN43" i="2"/>
  <c r="AJ44" i="2" s="1"/>
  <c r="AK44" i="2" s="1"/>
  <c r="U44" i="2"/>
  <c r="X44" i="2" s="1"/>
  <c r="T45" i="2" s="1"/>
  <c r="R47" i="2"/>
  <c r="W46" i="2"/>
  <c r="V46" i="2"/>
  <c r="AP45" i="2"/>
  <c r="AT44" i="2"/>
  <c r="AU44" i="2"/>
  <c r="G47" i="2"/>
  <c r="A48" i="2"/>
  <c r="F47" i="2"/>
  <c r="AD44" i="2"/>
  <c r="AE44" i="2"/>
  <c r="Z45" i="2"/>
  <c r="AH45" i="2"/>
  <c r="AL44" i="2"/>
  <c r="AM44" i="2"/>
  <c r="M45" i="2"/>
  <c r="P45" i="2" s="1"/>
  <c r="L46" i="2" s="1"/>
  <c r="N48" i="2"/>
  <c r="O48" i="2"/>
  <c r="J49" i="2"/>
  <c r="D44" i="2"/>
  <c r="H44" i="2" s="1"/>
  <c r="C45" i="2" s="1"/>
  <c r="AN44" i="2" l="1"/>
  <c r="AJ45" i="2" s="1"/>
  <c r="AV44" i="2"/>
  <c r="AR45" i="2" s="1"/>
  <c r="AS45" i="2" s="1"/>
  <c r="AF44" i="2"/>
  <c r="AB45" i="2" s="1"/>
  <c r="AC45" i="2" s="1"/>
  <c r="D45" i="2"/>
  <c r="H45" i="2" s="1"/>
  <c r="C46" i="2" s="1"/>
  <c r="G48" i="2"/>
  <c r="A49" i="2"/>
  <c r="F48" i="2"/>
  <c r="AH46" i="2"/>
  <c r="AM45" i="2"/>
  <c r="AL45" i="2"/>
  <c r="Z46" i="2"/>
  <c r="AD45" i="2"/>
  <c r="AE45" i="2"/>
  <c r="U45" i="2"/>
  <c r="X45" i="2" s="1"/>
  <c r="T46" i="2" s="1"/>
  <c r="AU45" i="2"/>
  <c r="AT45" i="2"/>
  <c r="AP46" i="2"/>
  <c r="M46" i="2"/>
  <c r="P46" i="2" s="1"/>
  <c r="L47" i="2" s="1"/>
  <c r="N49" i="2"/>
  <c r="J50" i="2"/>
  <c r="O49" i="2"/>
  <c r="R48" i="2"/>
  <c r="V47" i="2"/>
  <c r="W47" i="2"/>
  <c r="AF45" i="2" l="1"/>
  <c r="AB46" i="2" s="1"/>
  <c r="AC46" i="2" s="1"/>
  <c r="AK45" i="2"/>
  <c r="AN45" i="2" s="1"/>
  <c r="AJ46" i="2" s="1"/>
  <c r="AK46" i="2" s="1"/>
  <c r="AV45" i="2"/>
  <c r="AR46" i="2" s="1"/>
  <c r="AS46" i="2" s="1"/>
  <c r="M47" i="2"/>
  <c r="P47" i="2" s="1"/>
  <c r="L48" i="2" s="1"/>
  <c r="U46" i="2"/>
  <c r="X46" i="2" s="1"/>
  <c r="T47" i="2" s="1"/>
  <c r="D46" i="2"/>
  <c r="H46" i="2" s="1"/>
  <c r="C47" i="2" s="1"/>
  <c r="G49" i="2"/>
  <c r="A50" i="2"/>
  <c r="F49" i="2"/>
  <c r="AT46" i="2"/>
  <c r="AU46" i="2"/>
  <c r="AP47" i="2"/>
  <c r="V48" i="2"/>
  <c r="R49" i="2"/>
  <c r="W48" i="2"/>
  <c r="AE46" i="2"/>
  <c r="Z47" i="2"/>
  <c r="AD46" i="2"/>
  <c r="J51" i="2"/>
  <c r="O50" i="2"/>
  <c r="N50" i="2"/>
  <c r="AM46" i="2"/>
  <c r="AH47" i="2"/>
  <c r="AL46" i="2"/>
  <c r="AV46" i="2" l="1"/>
  <c r="AR47" i="2" s="1"/>
  <c r="AS47" i="2" s="1"/>
  <c r="AF46" i="2"/>
  <c r="AB47" i="2" s="1"/>
  <c r="AC47" i="2" s="1"/>
  <c r="AN46" i="2"/>
  <c r="AJ47" i="2" s="1"/>
  <c r="AK47" i="2" s="1"/>
  <c r="D47" i="2"/>
  <c r="H47" i="2" s="1"/>
  <c r="C48" i="2" s="1"/>
  <c r="M48" i="2"/>
  <c r="P48" i="2" s="1"/>
  <c r="L49" i="2" s="1"/>
  <c r="AP48" i="2"/>
  <c r="AU47" i="2"/>
  <c r="AT47" i="2"/>
  <c r="AM47" i="2"/>
  <c r="AL47" i="2"/>
  <c r="AH48" i="2"/>
  <c r="A51" i="2"/>
  <c r="G50" i="2"/>
  <c r="F50" i="2"/>
  <c r="AE47" i="2"/>
  <c r="AD47" i="2"/>
  <c r="Z48" i="2"/>
  <c r="U47" i="2"/>
  <c r="X47" i="2" s="1"/>
  <c r="T48" i="2" s="1"/>
  <c r="R50" i="2"/>
  <c r="W49" i="2"/>
  <c r="V49" i="2"/>
  <c r="O51" i="2"/>
  <c r="J52" i="2"/>
  <c r="N51" i="2"/>
  <c r="AN47" i="2" l="1"/>
  <c r="AJ48" i="2" s="1"/>
  <c r="AF47" i="2"/>
  <c r="AB48" i="2" s="1"/>
  <c r="AC48" i="2" s="1"/>
  <c r="AV47" i="2"/>
  <c r="AR48" i="2" s="1"/>
  <c r="AS48" i="2" s="1"/>
  <c r="M49" i="2"/>
  <c r="P49" i="2" s="1"/>
  <c r="L50" i="2" s="1"/>
  <c r="D48" i="2"/>
  <c r="H48" i="2" s="1"/>
  <c r="C49" i="2" s="1"/>
  <c r="AP49" i="2"/>
  <c r="AT48" i="2"/>
  <c r="AU48" i="2"/>
  <c r="U48" i="2"/>
  <c r="X48" i="2" s="1"/>
  <c r="T49" i="2" s="1"/>
  <c r="AD48" i="2"/>
  <c r="Z49" i="2"/>
  <c r="AE48" i="2"/>
  <c r="AH49" i="2"/>
  <c r="AL48" i="2"/>
  <c r="AM48" i="2"/>
  <c r="N52" i="2"/>
  <c r="J53" i="2"/>
  <c r="V50" i="2"/>
  <c r="R51" i="2"/>
  <c r="W50" i="2"/>
  <c r="F51" i="2"/>
  <c r="G51" i="2"/>
  <c r="A52" i="2"/>
  <c r="AV48" i="2" l="1"/>
  <c r="AR49" i="2" s="1"/>
  <c r="AS49" i="2" s="1"/>
  <c r="AK48" i="2"/>
  <c r="AN48" i="2" s="1"/>
  <c r="AJ49" i="2" s="1"/>
  <c r="AK49" i="2" s="1"/>
  <c r="AF48" i="2"/>
  <c r="AB49" i="2" s="1"/>
  <c r="AC49" i="2" s="1"/>
  <c r="M50" i="2"/>
  <c r="P50" i="2" s="1"/>
  <c r="L51" i="2" s="1"/>
  <c r="AH50" i="2"/>
  <c r="AL49" i="2"/>
  <c r="AM49" i="2"/>
  <c r="AU49" i="2"/>
  <c r="AP50" i="2"/>
  <c r="AT49" i="2"/>
  <c r="N53" i="2"/>
  <c r="J54" i="2"/>
  <c r="U49" i="2"/>
  <c r="X49" i="2" s="1"/>
  <c r="T50" i="2" s="1"/>
  <c r="F52" i="2"/>
  <c r="A53" i="2"/>
  <c r="D49" i="2"/>
  <c r="H49" i="2" s="1"/>
  <c r="C50" i="2" s="1"/>
  <c r="V51" i="2"/>
  <c r="W51" i="2"/>
  <c r="R52" i="2"/>
  <c r="AD49" i="2"/>
  <c r="AE49" i="2"/>
  <c r="Z50" i="2"/>
  <c r="AN49" i="2" l="1"/>
  <c r="AJ50" i="2" s="1"/>
  <c r="AK50" i="2" s="1"/>
  <c r="AV49" i="2"/>
  <c r="AR50" i="2" s="1"/>
  <c r="AS50" i="2" s="1"/>
  <c r="AF49" i="2"/>
  <c r="AB50" i="2" s="1"/>
  <c r="AC50" i="2" s="1"/>
  <c r="U50" i="2"/>
  <c r="X50" i="2" s="1"/>
  <c r="T51" i="2" s="1"/>
  <c r="M51" i="2"/>
  <c r="P51" i="2" s="1"/>
  <c r="AP51" i="2"/>
  <c r="AU50" i="2"/>
  <c r="AT50" i="2"/>
  <c r="AE50" i="2"/>
  <c r="Z51" i="2"/>
  <c r="AD50" i="2"/>
  <c r="D50" i="2"/>
  <c r="H50" i="2" s="1"/>
  <c r="C51" i="2" s="1"/>
  <c r="A54" i="2"/>
  <c r="F53" i="2"/>
  <c r="V52" i="2"/>
  <c r="R53" i="2"/>
  <c r="J55" i="2"/>
  <c r="N54" i="2"/>
  <c r="AH51" i="2"/>
  <c r="AL50" i="2"/>
  <c r="AM50" i="2"/>
  <c r="L52" i="2" l="1"/>
  <c r="O52" i="2"/>
  <c r="AN50" i="2"/>
  <c r="AJ51" i="2" s="1"/>
  <c r="AK51" i="2" s="1"/>
  <c r="AV50" i="2"/>
  <c r="AR51" i="2" s="1"/>
  <c r="AS51" i="2" s="1"/>
  <c r="AF50" i="2"/>
  <c r="AB51" i="2" s="1"/>
  <c r="AC51" i="2" s="1"/>
  <c r="M52" i="2"/>
  <c r="D51" i="2"/>
  <c r="H51" i="2" s="1"/>
  <c r="U51" i="2"/>
  <c r="X51" i="2" s="1"/>
  <c r="R54" i="2"/>
  <c r="V53" i="2"/>
  <c r="AE51" i="2"/>
  <c r="Z52" i="2"/>
  <c r="AD51" i="2"/>
  <c r="AH52" i="2"/>
  <c r="AL51" i="2"/>
  <c r="AM51" i="2"/>
  <c r="F54" i="2"/>
  <c r="A55" i="2"/>
  <c r="AP52" i="2"/>
  <c r="AT51" i="2"/>
  <c r="AU51" i="2"/>
  <c r="J56" i="2"/>
  <c r="N55" i="2"/>
  <c r="P52" i="2" l="1"/>
  <c r="C52" i="2"/>
  <c r="G52" i="2"/>
  <c r="T52" i="2"/>
  <c r="U52" i="2" s="1"/>
  <c r="X52" i="2" s="1"/>
  <c r="W52" i="2"/>
  <c r="AV51" i="2"/>
  <c r="AR52" i="2" s="1"/>
  <c r="AS52" i="2" s="1"/>
  <c r="AN51" i="2"/>
  <c r="AJ52" i="2" s="1"/>
  <c r="AK52" i="2" s="1"/>
  <c r="AF51" i="2"/>
  <c r="AB52" i="2" s="1"/>
  <c r="AC52" i="2" s="1"/>
  <c r="D52" i="2"/>
  <c r="L53" i="2"/>
  <c r="O53" i="2"/>
  <c r="A56" i="2"/>
  <c r="F55" i="2"/>
  <c r="V54" i="2"/>
  <c r="R55" i="2"/>
  <c r="J57" i="2"/>
  <c r="N56" i="2"/>
  <c r="AL52" i="2"/>
  <c r="AH53" i="2"/>
  <c r="AU52" i="2"/>
  <c r="AP53" i="2"/>
  <c r="AT52" i="2"/>
  <c r="Z53" i="2"/>
  <c r="AD52" i="2"/>
  <c r="AE52" i="2" l="1"/>
  <c r="AM52" i="2"/>
  <c r="AN52" i="2" s="1"/>
  <c r="AJ53" i="2" s="1"/>
  <c r="AK53" i="2" s="1"/>
  <c r="H52" i="2"/>
  <c r="C53" i="2" s="1"/>
  <c r="AV52" i="2"/>
  <c r="AR53" i="2" s="1"/>
  <c r="AS53" i="2" s="1"/>
  <c r="AF52" i="2"/>
  <c r="AB53" i="2" s="1"/>
  <c r="AC53" i="2" s="1"/>
  <c r="AL53" i="2"/>
  <c r="AH54" i="2"/>
  <c r="A57" i="2"/>
  <c r="F56" i="2"/>
  <c r="N57" i="2"/>
  <c r="J58" i="2"/>
  <c r="T53" i="2"/>
  <c r="W53" i="2"/>
  <c r="AT53" i="2"/>
  <c r="AP54" i="2"/>
  <c r="AD53" i="2"/>
  <c r="Z54" i="2"/>
  <c r="M53" i="2"/>
  <c r="P53" i="2" s="1"/>
  <c r="R56" i="2"/>
  <c r="V55" i="2"/>
  <c r="G53" i="2" l="1"/>
  <c r="AM53" i="2"/>
  <c r="AN53" i="2" s="1"/>
  <c r="AJ54" i="2" s="1"/>
  <c r="AK54" i="2" s="1"/>
  <c r="AE53" i="2"/>
  <c r="AF53" i="2" s="1"/>
  <c r="AB54" i="2" s="1"/>
  <c r="AC54" i="2" s="1"/>
  <c r="AU53" i="2"/>
  <c r="AV53" i="2" s="1"/>
  <c r="L54" i="2"/>
  <c r="O54" i="2"/>
  <c r="AL54" i="2"/>
  <c r="AH55" i="2"/>
  <c r="D53" i="2"/>
  <c r="H53" i="2" s="1"/>
  <c r="F57" i="2"/>
  <c r="A58" i="2"/>
  <c r="U53" i="2"/>
  <c r="X53" i="2" s="1"/>
  <c r="J59" i="2"/>
  <c r="N58" i="2"/>
  <c r="AT54" i="2"/>
  <c r="AP55" i="2"/>
  <c r="V56" i="2"/>
  <c r="R57" i="2"/>
  <c r="AD54" i="2"/>
  <c r="Z55" i="2"/>
  <c r="AR54" i="2" l="1"/>
  <c r="AS54" i="2" s="1"/>
  <c r="AU54" i="2"/>
  <c r="AM54" i="2"/>
  <c r="AN54" i="2" s="1"/>
  <c r="AJ55" i="2" s="1"/>
  <c r="AK55" i="2" s="1"/>
  <c r="AE54" i="2"/>
  <c r="AF54" i="2" s="1"/>
  <c r="T54" i="2"/>
  <c r="W54" i="2"/>
  <c r="C54" i="2"/>
  <c r="G54" i="2"/>
  <c r="F58" i="2"/>
  <c r="A59" i="2"/>
  <c r="J60" i="2"/>
  <c r="N59" i="2"/>
  <c r="M54" i="2"/>
  <c r="P54" i="2" s="1"/>
  <c r="AP56" i="2"/>
  <c r="AT55" i="2"/>
  <c r="Z56" i="2"/>
  <c r="AD55" i="2"/>
  <c r="V57" i="2"/>
  <c r="R58" i="2"/>
  <c r="AL55" i="2"/>
  <c r="AH56" i="2"/>
  <c r="AV54" i="2" l="1"/>
  <c r="AR55" i="2" s="1"/>
  <c r="AS55" i="2" s="1"/>
  <c r="AB55" i="2"/>
  <c r="AC55" i="2" s="1"/>
  <c r="AE55" i="2"/>
  <c r="AM55" i="2"/>
  <c r="AN55" i="2" s="1"/>
  <c r="AJ56" i="2" s="1"/>
  <c r="AK56" i="2" s="1"/>
  <c r="AD56" i="2"/>
  <c r="Z57" i="2"/>
  <c r="U54" i="2"/>
  <c r="X54" i="2" s="1"/>
  <c r="AH57" i="2"/>
  <c r="AL56" i="2"/>
  <c r="N60" i="2"/>
  <c r="J61" i="2"/>
  <c r="A60" i="2"/>
  <c r="F59" i="2"/>
  <c r="V58" i="2"/>
  <c r="R59" i="2"/>
  <c r="AP57" i="2"/>
  <c r="AT56" i="2"/>
  <c r="L55" i="2"/>
  <c r="O55" i="2"/>
  <c r="D54" i="2"/>
  <c r="H54" i="2" s="1"/>
  <c r="AU55" i="2" l="1"/>
  <c r="AV55" i="2" s="1"/>
  <c r="AR56" i="2" s="1"/>
  <c r="AF55" i="2"/>
  <c r="AB56" i="2" s="1"/>
  <c r="AC56" i="2" s="1"/>
  <c r="AM56" i="2"/>
  <c r="AN56" i="2" s="1"/>
  <c r="C55" i="2"/>
  <c r="G55" i="2"/>
  <c r="Z58" i="2"/>
  <c r="AD57" i="2"/>
  <c r="AT57" i="2"/>
  <c r="AP58" i="2"/>
  <c r="M55" i="2"/>
  <c r="P55" i="2" s="1"/>
  <c r="F60" i="2"/>
  <c r="A61" i="2"/>
  <c r="T55" i="2"/>
  <c r="W55" i="2"/>
  <c r="AL57" i="2"/>
  <c r="AH58" i="2"/>
  <c r="V59" i="2"/>
  <c r="R60" i="2"/>
  <c r="J62" i="2"/>
  <c r="N61" i="2"/>
  <c r="AE56" i="2" l="1"/>
  <c r="AF56" i="2" s="1"/>
  <c r="AB57" i="2" s="1"/>
  <c r="AC57" i="2" s="1"/>
  <c r="AS56" i="2"/>
  <c r="AU56" i="2"/>
  <c r="AJ57" i="2"/>
  <c r="AK57" i="2" s="1"/>
  <c r="AM57" i="2"/>
  <c r="AL58" i="2"/>
  <c r="AH59" i="2"/>
  <c r="U55" i="2"/>
  <c r="X55" i="2" s="1"/>
  <c r="L56" i="2"/>
  <c r="O56" i="2"/>
  <c r="V60" i="2"/>
  <c r="R61" i="2"/>
  <c r="F61" i="2"/>
  <c r="A62" i="2"/>
  <c r="AT58" i="2"/>
  <c r="AP59" i="2"/>
  <c r="AD58" i="2"/>
  <c r="Z59" i="2"/>
  <c r="J63" i="2"/>
  <c r="N62" i="2"/>
  <c r="D55" i="2"/>
  <c r="H55" i="2" s="1"/>
  <c r="AE57" i="2" l="1"/>
  <c r="AF57" i="2" s="1"/>
  <c r="AV56" i="2"/>
  <c r="AR57" i="2" s="1"/>
  <c r="AS57" i="2" s="1"/>
  <c r="AN57" i="2"/>
  <c r="T56" i="2"/>
  <c r="W56" i="2"/>
  <c r="V61" i="2"/>
  <c r="R62" i="2"/>
  <c r="AD59" i="2"/>
  <c r="Z60" i="2"/>
  <c r="AP60" i="2"/>
  <c r="AT59" i="2"/>
  <c r="M56" i="2"/>
  <c r="P56" i="2" s="1"/>
  <c r="A63" i="2"/>
  <c r="F62" i="2"/>
  <c r="AH60" i="2"/>
  <c r="AL59" i="2"/>
  <c r="C56" i="2"/>
  <c r="G56" i="2"/>
  <c r="N63" i="2"/>
  <c r="J64" i="2"/>
  <c r="AU57" i="2" l="1"/>
  <c r="AV57" i="2" s="1"/>
  <c r="AJ58" i="2"/>
  <c r="AM58" i="2"/>
  <c r="AB58" i="2"/>
  <c r="AC58" i="2" s="1"/>
  <c r="AE58" i="2"/>
  <c r="L57" i="2"/>
  <c r="O57" i="2"/>
  <c r="AT60" i="2"/>
  <c r="AP61" i="2"/>
  <c r="AH61" i="2"/>
  <c r="AL60" i="2"/>
  <c r="N64" i="2"/>
  <c r="J65" i="2"/>
  <c r="Z61" i="2"/>
  <c r="AD60" i="2"/>
  <c r="U56" i="2"/>
  <c r="X56" i="2" s="1"/>
  <c r="A64" i="2"/>
  <c r="F63" i="2"/>
  <c r="D56" i="2"/>
  <c r="H56" i="2" s="1"/>
  <c r="V62" i="2"/>
  <c r="R63" i="2"/>
  <c r="AR58" i="2" l="1"/>
  <c r="AU58" i="2"/>
  <c r="AK58" i="2"/>
  <c r="AN58" i="2" s="1"/>
  <c r="AF58" i="2"/>
  <c r="AB59" i="2" s="1"/>
  <c r="AC59" i="2" s="1"/>
  <c r="T57" i="2"/>
  <c r="W57" i="2"/>
  <c r="N65" i="2"/>
  <c r="J66" i="2"/>
  <c r="M57" i="2"/>
  <c r="P57" i="2" s="1"/>
  <c r="F64" i="2"/>
  <c r="A65" i="2"/>
  <c r="AL61" i="2"/>
  <c r="AH62" i="2"/>
  <c r="AD61" i="2"/>
  <c r="Z62" i="2"/>
  <c r="AP62" i="2"/>
  <c r="AT61" i="2"/>
  <c r="V63" i="2"/>
  <c r="R64" i="2"/>
  <c r="C57" i="2"/>
  <c r="G57" i="2"/>
  <c r="AE59" i="2" l="1"/>
  <c r="AF59" i="2" s="1"/>
  <c r="AB60" i="2" s="1"/>
  <c r="AS58" i="2"/>
  <c r="AV58" i="2" s="1"/>
  <c r="AJ59" i="2"/>
  <c r="AM59" i="2"/>
  <c r="L58" i="2"/>
  <c r="O58" i="2"/>
  <c r="V64" i="2"/>
  <c r="R65" i="2"/>
  <c r="U57" i="2"/>
  <c r="X57" i="2" s="1"/>
  <c r="F65" i="2"/>
  <c r="A66" i="2"/>
  <c r="AD62" i="2"/>
  <c r="Z63" i="2"/>
  <c r="AL62" i="2"/>
  <c r="AH63" i="2"/>
  <c r="AP63" i="2"/>
  <c r="AT62" i="2"/>
  <c r="D57" i="2"/>
  <c r="H57" i="2" s="1"/>
  <c r="C32" i="4"/>
  <c r="C6" i="4" s="1"/>
  <c r="C27" i="4"/>
  <c r="C12" i="2"/>
  <c r="N66" i="2"/>
  <c r="J67" i="2"/>
  <c r="AR59" i="2" l="1"/>
  <c r="AU59" i="2"/>
  <c r="AK59" i="2"/>
  <c r="AN59" i="2" s="1"/>
  <c r="AE60" i="2"/>
  <c r="AC60" i="2"/>
  <c r="AP64" i="2"/>
  <c r="AT63" i="2"/>
  <c r="A67" i="2"/>
  <c r="F66" i="2"/>
  <c r="C11" i="2"/>
  <c r="C26" i="4"/>
  <c r="C31" i="4"/>
  <c r="J68" i="2"/>
  <c r="N67" i="2"/>
  <c r="AH64" i="2"/>
  <c r="AL63" i="2"/>
  <c r="T58" i="2"/>
  <c r="W58" i="2"/>
  <c r="C58" i="2"/>
  <c r="G58" i="2"/>
  <c r="Z64" i="2"/>
  <c r="AD63" i="2"/>
  <c r="M58" i="2"/>
  <c r="P58" i="2" s="1"/>
  <c r="R66" i="2"/>
  <c r="V65" i="2"/>
  <c r="AS59" i="2" l="1"/>
  <c r="AV59" i="2" s="1"/>
  <c r="AJ60" i="2"/>
  <c r="AM60" i="2"/>
  <c r="AF60" i="2"/>
  <c r="AE61" i="2" s="1"/>
  <c r="L59" i="2"/>
  <c r="O59" i="2"/>
  <c r="R67" i="2"/>
  <c r="V66" i="2"/>
  <c r="C33" i="4"/>
  <c r="C7" i="4" s="1"/>
  <c r="C28" i="4"/>
  <c r="C29" i="4" s="1"/>
  <c r="D27" i="4" s="1"/>
  <c r="C13" i="2"/>
  <c r="C14" i="2" s="1"/>
  <c r="D12" i="2" s="1"/>
  <c r="U58" i="2"/>
  <c r="X58" i="2" s="1"/>
  <c r="AT64" i="2"/>
  <c r="AP65" i="2"/>
  <c r="Z65" i="2"/>
  <c r="AD64" i="2"/>
  <c r="C5" i="4"/>
  <c r="AL64" i="2"/>
  <c r="AH65" i="2"/>
  <c r="A68" i="2"/>
  <c r="F67" i="2"/>
  <c r="D58" i="2"/>
  <c r="H58" i="2" s="1"/>
  <c r="J69" i="2"/>
  <c r="N68" i="2"/>
  <c r="C35" i="4" l="1"/>
  <c r="AB61" i="2"/>
  <c r="AC61" i="2" s="1"/>
  <c r="AF61" i="2" s="1"/>
  <c r="AR60" i="2"/>
  <c r="AS60" i="2" s="1"/>
  <c r="AU60" i="2"/>
  <c r="D26" i="4"/>
  <c r="AK60" i="2"/>
  <c r="AN60" i="2" s="1"/>
  <c r="D11" i="2"/>
  <c r="D13" i="2"/>
  <c r="D28" i="4"/>
  <c r="T59" i="2"/>
  <c r="W59" i="2"/>
  <c r="M59" i="2"/>
  <c r="P59" i="2" s="1"/>
  <c r="F68" i="2"/>
  <c r="A69" i="2"/>
  <c r="AL65" i="2"/>
  <c r="AH66" i="2"/>
  <c r="AT65" i="2"/>
  <c r="AP66" i="2"/>
  <c r="J70" i="2"/>
  <c r="N69" i="2"/>
  <c r="AD65" i="2"/>
  <c r="Z66" i="2"/>
  <c r="C59" i="2"/>
  <c r="G59" i="2"/>
  <c r="C8" i="4"/>
  <c r="C11" i="4"/>
  <c r="C10" i="4"/>
  <c r="V67" i="2"/>
  <c r="R68" i="2"/>
  <c r="AV60" i="2" l="1"/>
  <c r="AR61" i="2" s="1"/>
  <c r="AJ61" i="2"/>
  <c r="AM61" i="2"/>
  <c r="AB62" i="2"/>
  <c r="AC62" i="2" s="1"/>
  <c r="AE62" i="2"/>
  <c r="R69" i="2"/>
  <c r="V68" i="2"/>
  <c r="C13" i="4"/>
  <c r="C12" i="4"/>
  <c r="U59" i="2"/>
  <c r="X59" i="2" s="1"/>
  <c r="AH67" i="2"/>
  <c r="AL66" i="2"/>
  <c r="F27" i="4"/>
  <c r="F32" i="4"/>
  <c r="F6" i="4" s="1"/>
  <c r="C20" i="2"/>
  <c r="A70" i="2"/>
  <c r="F69" i="2"/>
  <c r="J71" i="2"/>
  <c r="N70" i="2"/>
  <c r="D59" i="2"/>
  <c r="H59" i="2" s="1"/>
  <c r="F28" i="4"/>
  <c r="F33" i="4"/>
  <c r="F7" i="4" s="1"/>
  <c r="AT66" i="2"/>
  <c r="AP67" i="2"/>
  <c r="C21" i="2"/>
  <c r="L60" i="2"/>
  <c r="O60" i="2"/>
  <c r="AD66" i="2"/>
  <c r="Z67" i="2"/>
  <c r="C19" i="2"/>
  <c r="F31" i="4"/>
  <c r="F5" i="4" s="1"/>
  <c r="F26" i="4"/>
  <c r="F10" i="4" l="1"/>
  <c r="AU61" i="2"/>
  <c r="AS61" i="2"/>
  <c r="AK61" i="2"/>
  <c r="AN61" i="2" s="1"/>
  <c r="AF62" i="2"/>
  <c r="AB63" i="2" s="1"/>
  <c r="AC63" i="2" s="1"/>
  <c r="AT67" i="2"/>
  <c r="AP68" i="2"/>
  <c r="AH68" i="2"/>
  <c r="AL67" i="2"/>
  <c r="J72" i="2"/>
  <c r="N71" i="2"/>
  <c r="R70" i="2"/>
  <c r="V69" i="2"/>
  <c r="Z68" i="2"/>
  <c r="AD67" i="2"/>
  <c r="T60" i="2"/>
  <c r="W60" i="2"/>
  <c r="F70" i="2"/>
  <c r="A71" i="2"/>
  <c r="M60" i="2"/>
  <c r="P60" i="2" s="1"/>
  <c r="C60" i="2"/>
  <c r="G60" i="2"/>
  <c r="C14" i="4"/>
  <c r="C16" i="4"/>
  <c r="F35" i="4"/>
  <c r="F36" i="4" s="1"/>
  <c r="C22" i="2"/>
  <c r="D20" i="2" s="1"/>
  <c r="F29" i="4"/>
  <c r="E27" i="4" s="1"/>
  <c r="AV61" i="2" l="1"/>
  <c r="AR62" i="2" s="1"/>
  <c r="AJ62" i="2"/>
  <c r="AM62" i="2"/>
  <c r="AE63" i="2"/>
  <c r="AF63" i="2" s="1"/>
  <c r="AE64" i="2" s="1"/>
  <c r="E28" i="4"/>
  <c r="E26" i="4"/>
  <c r="L61" i="2"/>
  <c r="O61" i="2"/>
  <c r="D60" i="2"/>
  <c r="H60" i="2" s="1"/>
  <c r="F8" i="4"/>
  <c r="F11" i="4"/>
  <c r="J73" i="2"/>
  <c r="N72" i="2"/>
  <c r="D19" i="2"/>
  <c r="AL68" i="2"/>
  <c r="AH69" i="2"/>
  <c r="AP69" i="2"/>
  <c r="AT68" i="2"/>
  <c r="U60" i="2"/>
  <c r="X60" i="2" s="1"/>
  <c r="Z69" i="2"/>
  <c r="AD68" i="2"/>
  <c r="C15" i="4"/>
  <c r="A72" i="2"/>
  <c r="F71" i="2"/>
  <c r="D21" i="2"/>
  <c r="R71" i="2"/>
  <c r="V70" i="2"/>
  <c r="AU62" i="2" l="1"/>
  <c r="AS62" i="2"/>
  <c r="AB64" i="2"/>
  <c r="AC64" i="2" s="1"/>
  <c r="AF64" i="2" s="1"/>
  <c r="AK62" i="2"/>
  <c r="AN62" i="2" s="1"/>
  <c r="N73" i="2"/>
  <c r="J74" i="2"/>
  <c r="A73" i="2"/>
  <c r="F72" i="2"/>
  <c r="AP70" i="2"/>
  <c r="AT69" i="2"/>
  <c r="F12" i="4"/>
  <c r="F13" i="4"/>
  <c r="T61" i="2"/>
  <c r="W61" i="2"/>
  <c r="AD69" i="2"/>
  <c r="Z70" i="2"/>
  <c r="AL69" i="2"/>
  <c r="AH70" i="2"/>
  <c r="V71" i="2"/>
  <c r="R72" i="2"/>
  <c r="C61" i="2"/>
  <c r="G61" i="2"/>
  <c r="M61" i="2"/>
  <c r="P61" i="2" s="1"/>
  <c r="AV62" i="2" l="1"/>
  <c r="AR63" i="2" s="1"/>
  <c r="AJ63" i="2"/>
  <c r="AM63" i="2"/>
  <c r="AB65" i="2"/>
  <c r="AE65" i="2"/>
  <c r="F16" i="4"/>
  <c r="F14" i="4"/>
  <c r="L62" i="2"/>
  <c r="O62" i="2"/>
  <c r="V72" i="2"/>
  <c r="R73" i="2"/>
  <c r="AD70" i="2"/>
  <c r="Z71" i="2"/>
  <c r="D61" i="2"/>
  <c r="H61" i="2" s="1"/>
  <c r="AT70" i="2"/>
  <c r="AP71" i="2"/>
  <c r="AL70" i="2"/>
  <c r="AH71" i="2"/>
  <c r="U61" i="2"/>
  <c r="X61" i="2" s="1"/>
  <c r="A74" i="2"/>
  <c r="F73" i="2"/>
  <c r="N74" i="2"/>
  <c r="J75" i="2"/>
  <c r="AU63" i="2" l="1"/>
  <c r="AS63" i="2"/>
  <c r="AK63" i="2"/>
  <c r="AN63" i="2" s="1"/>
  <c r="AC65" i="2"/>
  <c r="AF65" i="2" s="1"/>
  <c r="C62" i="2"/>
  <c r="G62" i="2"/>
  <c r="T62" i="2"/>
  <c r="W62" i="2"/>
  <c r="AH72" i="2"/>
  <c r="AL71" i="2"/>
  <c r="AD71" i="2"/>
  <c r="Z72" i="2"/>
  <c r="J76" i="2"/>
  <c r="N75" i="2"/>
  <c r="AT71" i="2"/>
  <c r="AP72" i="2"/>
  <c r="A75" i="2"/>
  <c r="F74" i="2"/>
  <c r="R74" i="2"/>
  <c r="V73" i="2"/>
  <c r="F18" i="4"/>
  <c r="G18" i="4" s="1"/>
  <c r="F15" i="4"/>
  <c r="M62" i="2"/>
  <c r="P62" i="2" s="1"/>
  <c r="AV63" i="2" l="1"/>
  <c r="AR64" i="2" s="1"/>
  <c r="AJ64" i="2"/>
  <c r="AK64" i="2" s="1"/>
  <c r="AM64" i="2"/>
  <c r="AB66" i="2"/>
  <c r="AC66" i="2" s="1"/>
  <c r="AE66" i="2"/>
  <c r="L63" i="2"/>
  <c r="O63" i="2"/>
  <c r="F75" i="2"/>
  <c r="A76" i="2"/>
  <c r="U62" i="2"/>
  <c r="X62" i="2" s="1"/>
  <c r="AH73" i="2"/>
  <c r="AL72" i="2"/>
  <c r="AD72" i="2"/>
  <c r="Z73" i="2"/>
  <c r="AP73" i="2"/>
  <c r="AT72" i="2"/>
  <c r="J77" i="2"/>
  <c r="N76" i="2"/>
  <c r="D62" i="2"/>
  <c r="H62" i="2" s="1"/>
  <c r="R75" i="2"/>
  <c r="V74" i="2"/>
  <c r="AU64" i="2" l="1"/>
  <c r="AS64" i="2"/>
  <c r="AN64" i="2"/>
  <c r="AJ65" i="2" s="1"/>
  <c r="AK65" i="2" s="1"/>
  <c r="AF66" i="2"/>
  <c r="AB67" i="2" s="1"/>
  <c r="AC67" i="2" s="1"/>
  <c r="T63" i="2"/>
  <c r="W63" i="2"/>
  <c r="AL73" i="2"/>
  <c r="AH74" i="2"/>
  <c r="C63" i="2"/>
  <c r="G63" i="2"/>
  <c r="Z74" i="2"/>
  <c r="AD73" i="2"/>
  <c r="J78" i="2"/>
  <c r="N77" i="2"/>
  <c r="M63" i="2"/>
  <c r="P63" i="2" s="1"/>
  <c r="R76" i="2"/>
  <c r="V75" i="2"/>
  <c r="AT73" i="2"/>
  <c r="AP74" i="2"/>
  <c r="A77" i="2"/>
  <c r="F76" i="2"/>
  <c r="AV64" i="2" l="1"/>
  <c r="AR65" i="2" s="1"/>
  <c r="AS65" i="2" s="1"/>
  <c r="AE67" i="2"/>
  <c r="AF67" i="2" s="1"/>
  <c r="AB68" i="2" s="1"/>
  <c r="AM65" i="2"/>
  <c r="AN65" i="2" s="1"/>
  <c r="L64" i="2"/>
  <c r="O64" i="2"/>
  <c r="AD74" i="2"/>
  <c r="Z75" i="2"/>
  <c r="V76" i="2"/>
  <c r="R77" i="2"/>
  <c r="F77" i="2"/>
  <c r="A78" i="2"/>
  <c r="D63" i="2"/>
  <c r="H63" i="2" s="1"/>
  <c r="AH75" i="2"/>
  <c r="AL74" i="2"/>
  <c r="AT74" i="2"/>
  <c r="AP75" i="2"/>
  <c r="J79" i="2"/>
  <c r="N78" i="2"/>
  <c r="U63" i="2"/>
  <c r="X63" i="2" s="1"/>
  <c r="AU65" i="2" l="1"/>
  <c r="AV65" i="2" s="1"/>
  <c r="AR66" i="2" s="1"/>
  <c r="AS66" i="2" s="1"/>
  <c r="AE68" i="2"/>
  <c r="AJ66" i="2"/>
  <c r="AM66" i="2"/>
  <c r="AC68" i="2"/>
  <c r="C64" i="2"/>
  <c r="G64" i="2"/>
  <c r="AL75" i="2"/>
  <c r="AH76" i="2"/>
  <c r="V77" i="2"/>
  <c r="R78" i="2"/>
  <c r="A79" i="2"/>
  <c r="F78" i="2"/>
  <c r="T64" i="2"/>
  <c r="W64" i="2"/>
  <c r="M64" i="2"/>
  <c r="P64" i="2" s="1"/>
  <c r="AP76" i="2"/>
  <c r="AT75" i="2"/>
  <c r="N79" i="2"/>
  <c r="J80" i="2"/>
  <c r="Z76" i="2"/>
  <c r="AD75" i="2"/>
  <c r="AF68" i="2" l="1"/>
  <c r="AB69" i="2" s="1"/>
  <c r="AC69" i="2" s="1"/>
  <c r="AU66" i="2"/>
  <c r="AV66" i="2" s="1"/>
  <c r="AK66" i="2"/>
  <c r="AN66" i="2" s="1"/>
  <c r="L65" i="2"/>
  <c r="O65" i="2"/>
  <c r="AD76" i="2"/>
  <c r="Z77" i="2"/>
  <c r="A80" i="2"/>
  <c r="F79" i="2"/>
  <c r="AP77" i="2"/>
  <c r="AT76" i="2"/>
  <c r="N80" i="2"/>
  <c r="J81" i="2"/>
  <c r="U64" i="2"/>
  <c r="X64" i="2" s="1"/>
  <c r="AH77" i="2"/>
  <c r="AL76" i="2"/>
  <c r="R79" i="2"/>
  <c r="V78" i="2"/>
  <c r="D64" i="2"/>
  <c r="H64" i="2" s="1"/>
  <c r="AE69" i="2" l="1"/>
  <c r="AF69" i="2" s="1"/>
  <c r="AB70" i="2" s="1"/>
  <c r="AC70" i="2" s="1"/>
  <c r="AR67" i="2"/>
  <c r="AU67" i="2"/>
  <c r="AJ67" i="2"/>
  <c r="AK67" i="2" s="1"/>
  <c r="AM67" i="2"/>
  <c r="C65" i="2"/>
  <c r="G65" i="2"/>
  <c r="T65" i="2"/>
  <c r="W65" i="2"/>
  <c r="AT77" i="2"/>
  <c r="AP78" i="2"/>
  <c r="J82" i="2"/>
  <c r="N81" i="2"/>
  <c r="AH78" i="2"/>
  <c r="AL77" i="2"/>
  <c r="A81" i="2"/>
  <c r="F80" i="2"/>
  <c r="AD77" i="2"/>
  <c r="Z78" i="2"/>
  <c r="R80" i="2"/>
  <c r="V79" i="2"/>
  <c r="M65" i="2"/>
  <c r="P65" i="2" s="1"/>
  <c r="AS67" i="2" l="1"/>
  <c r="AV67" i="2" s="1"/>
  <c r="AE70" i="2"/>
  <c r="AF70" i="2" s="1"/>
  <c r="AN67" i="2"/>
  <c r="L66" i="2"/>
  <c r="O66" i="2"/>
  <c r="Z79" i="2"/>
  <c r="AD78" i="2"/>
  <c r="A82" i="2"/>
  <c r="F81" i="2"/>
  <c r="V80" i="2"/>
  <c r="R81" i="2"/>
  <c r="D65" i="2"/>
  <c r="H65" i="2" s="1"/>
  <c r="N82" i="2"/>
  <c r="J83" i="2"/>
  <c r="U65" i="2"/>
  <c r="X65" i="2" s="1"/>
  <c r="AT78" i="2"/>
  <c r="AP79" i="2"/>
  <c r="AH79" i="2"/>
  <c r="AL78" i="2"/>
  <c r="AB71" i="2" l="1"/>
  <c r="AC71" i="2" s="1"/>
  <c r="AE71" i="2"/>
  <c r="AR68" i="2"/>
  <c r="AS68" i="2" s="1"/>
  <c r="AU68" i="2"/>
  <c r="AJ68" i="2"/>
  <c r="AM68" i="2"/>
  <c r="C66" i="2"/>
  <c r="G66" i="2"/>
  <c r="T66" i="2"/>
  <c r="W66" i="2"/>
  <c r="J84" i="2"/>
  <c r="N83" i="2"/>
  <c r="R82" i="2"/>
  <c r="V81" i="2"/>
  <c r="AH80" i="2"/>
  <c r="AL79" i="2"/>
  <c r="F82" i="2"/>
  <c r="A83" i="2"/>
  <c r="AT79" i="2"/>
  <c r="AP80" i="2"/>
  <c r="AD79" i="2"/>
  <c r="Z80" i="2"/>
  <c r="M66" i="2"/>
  <c r="P66" i="2" s="1"/>
  <c r="AF71" i="2" l="1"/>
  <c r="AE72" i="2" s="1"/>
  <c r="AV68" i="2"/>
  <c r="AK68" i="2"/>
  <c r="AN68" i="2" s="1"/>
  <c r="F83" i="2"/>
  <c r="A84" i="2"/>
  <c r="V82" i="2"/>
  <c r="R83" i="2"/>
  <c r="AP81" i="2"/>
  <c r="AT80" i="2"/>
  <c r="U66" i="2"/>
  <c r="X66" i="2" s="1"/>
  <c r="L67" i="2"/>
  <c r="O67" i="2"/>
  <c r="AD80" i="2"/>
  <c r="Z81" i="2"/>
  <c r="AH81" i="2"/>
  <c r="AL80" i="2"/>
  <c r="J85" i="2"/>
  <c r="N84" i="2"/>
  <c r="D66" i="2"/>
  <c r="H66" i="2" s="1"/>
  <c r="AB72" i="2" l="1"/>
  <c r="AC72" i="2" s="1"/>
  <c r="AU69" i="2"/>
  <c r="AR69" i="2"/>
  <c r="AM69" i="2"/>
  <c r="AJ69" i="2"/>
  <c r="AK69" i="2" s="1"/>
  <c r="C67" i="2"/>
  <c r="G67" i="2"/>
  <c r="T67" i="2"/>
  <c r="W67" i="2"/>
  <c r="AL81" i="2"/>
  <c r="AH82" i="2"/>
  <c r="V83" i="2"/>
  <c r="R84" i="2"/>
  <c r="AT81" i="2"/>
  <c r="AP82" i="2"/>
  <c r="Z82" i="2"/>
  <c r="AD81" i="2"/>
  <c r="N85" i="2"/>
  <c r="J86" i="2"/>
  <c r="M67" i="2"/>
  <c r="P67" i="2" s="1"/>
  <c r="F84" i="2"/>
  <c r="A85" i="2"/>
  <c r="AF72" i="2" l="1"/>
  <c r="AS69" i="2"/>
  <c r="AV69" i="2" s="1"/>
  <c r="AN69" i="2"/>
  <c r="V84" i="2"/>
  <c r="R85" i="2"/>
  <c r="J87" i="2"/>
  <c r="N86" i="2"/>
  <c r="F85" i="2"/>
  <c r="A86" i="2"/>
  <c r="L68" i="2"/>
  <c r="O68" i="2"/>
  <c r="D67" i="2"/>
  <c r="H67" i="2" s="1"/>
  <c r="Z83" i="2"/>
  <c r="AD82" i="2"/>
  <c r="AH83" i="2"/>
  <c r="AL82" i="2"/>
  <c r="AP83" i="2"/>
  <c r="AT82" i="2"/>
  <c r="U67" i="2"/>
  <c r="X67" i="2" s="1"/>
  <c r="AB73" i="2" l="1"/>
  <c r="AE73" i="2"/>
  <c r="AR70" i="2"/>
  <c r="AU70" i="2"/>
  <c r="AJ70" i="2"/>
  <c r="AM70" i="2"/>
  <c r="A87" i="2"/>
  <c r="F86" i="2"/>
  <c r="M68" i="2"/>
  <c r="P68" i="2" s="1"/>
  <c r="T68" i="2"/>
  <c r="W68" i="2"/>
  <c r="C68" i="2"/>
  <c r="G68" i="2"/>
  <c r="AP84" i="2"/>
  <c r="AT83" i="2"/>
  <c r="N87" i="2"/>
  <c r="J88" i="2"/>
  <c r="AH84" i="2"/>
  <c r="AL83" i="2"/>
  <c r="AD83" i="2"/>
  <c r="Z84" i="2"/>
  <c r="V85" i="2"/>
  <c r="R86" i="2"/>
  <c r="AC73" i="2" l="1"/>
  <c r="AF73" i="2" s="1"/>
  <c r="AS70" i="2"/>
  <c r="AV70" i="2" s="1"/>
  <c r="AK70" i="2"/>
  <c r="AN70" i="2" s="1"/>
  <c r="L69" i="2"/>
  <c r="O69" i="2"/>
  <c r="AL84" i="2"/>
  <c r="AH85" i="2"/>
  <c r="D68" i="2"/>
  <c r="H68" i="2" s="1"/>
  <c r="F87" i="2"/>
  <c r="A88" i="2"/>
  <c r="N88" i="2"/>
  <c r="J89" i="2"/>
  <c r="U68" i="2"/>
  <c r="X68" i="2" s="1"/>
  <c r="AD84" i="2"/>
  <c r="Z85" i="2"/>
  <c r="AP85" i="2"/>
  <c r="AT84" i="2"/>
  <c r="R87" i="2"/>
  <c r="V86" i="2"/>
  <c r="AE74" i="2" l="1"/>
  <c r="AB74" i="2"/>
  <c r="AC74" i="2" s="1"/>
  <c r="AR71" i="2"/>
  <c r="AS71" i="2" s="1"/>
  <c r="AU71" i="2"/>
  <c r="AJ71" i="2"/>
  <c r="AK71" i="2" s="1"/>
  <c r="AM71" i="2"/>
  <c r="Z86" i="2"/>
  <c r="AD85" i="2"/>
  <c r="F88" i="2"/>
  <c r="A89" i="2"/>
  <c r="T69" i="2"/>
  <c r="W69" i="2"/>
  <c r="N89" i="2"/>
  <c r="J90" i="2"/>
  <c r="V87" i="2"/>
  <c r="R88" i="2"/>
  <c r="AT85" i="2"/>
  <c r="AP86" i="2"/>
  <c r="C69" i="2"/>
  <c r="G69" i="2"/>
  <c r="AL85" i="2"/>
  <c r="AH86" i="2"/>
  <c r="M69" i="2"/>
  <c r="P69" i="2" s="1"/>
  <c r="AF74" i="2" l="1"/>
  <c r="AV71" i="2"/>
  <c r="AR72" i="2" s="1"/>
  <c r="AN71" i="2"/>
  <c r="AJ72" i="2" s="1"/>
  <c r="AK72" i="2" s="1"/>
  <c r="AL86" i="2"/>
  <c r="AH87" i="2"/>
  <c r="V88" i="2"/>
  <c r="R89" i="2"/>
  <c r="A90" i="2"/>
  <c r="F89" i="2"/>
  <c r="D69" i="2"/>
  <c r="H69" i="2" s="1"/>
  <c r="N90" i="2"/>
  <c r="J91" i="2"/>
  <c r="L70" i="2"/>
  <c r="O70" i="2"/>
  <c r="AD86" i="2"/>
  <c r="Z87" i="2"/>
  <c r="AP87" i="2"/>
  <c r="AT86" i="2"/>
  <c r="U69" i="2"/>
  <c r="X69" i="2" s="1"/>
  <c r="AE75" i="2" l="1"/>
  <c r="AB75" i="2"/>
  <c r="AM72" i="2"/>
  <c r="AN72" i="2" s="1"/>
  <c r="AU72" i="2"/>
  <c r="AS72" i="2"/>
  <c r="C70" i="2"/>
  <c r="G70" i="2"/>
  <c r="Z88" i="2"/>
  <c r="AD87" i="2"/>
  <c r="T70" i="2"/>
  <c r="W70" i="2"/>
  <c r="V89" i="2"/>
  <c r="R90" i="2"/>
  <c r="F90" i="2"/>
  <c r="A91" i="2"/>
  <c r="N91" i="2"/>
  <c r="J92" i="2"/>
  <c r="AT87" i="2"/>
  <c r="AP88" i="2"/>
  <c r="M70" i="2"/>
  <c r="P70" i="2" s="1"/>
  <c r="AH88" i="2"/>
  <c r="AL87" i="2"/>
  <c r="AC75" i="2" l="1"/>
  <c r="AF75" i="2" s="1"/>
  <c r="AV72" i="2"/>
  <c r="AR73" i="2" s="1"/>
  <c r="AS73" i="2" s="1"/>
  <c r="AM73" i="2"/>
  <c r="AJ73" i="2"/>
  <c r="AK73" i="2" s="1"/>
  <c r="U70" i="2"/>
  <c r="X70" i="2" s="1"/>
  <c r="D70" i="2"/>
  <c r="H70" i="2" s="1"/>
  <c r="AH89" i="2"/>
  <c r="AL88" i="2"/>
  <c r="A92" i="2"/>
  <c r="F91" i="2"/>
  <c r="V90" i="2"/>
  <c r="R91" i="2"/>
  <c r="N92" i="2"/>
  <c r="L71" i="2"/>
  <c r="O71" i="2"/>
  <c r="AT88" i="2"/>
  <c r="AP89" i="2"/>
  <c r="AD88" i="2"/>
  <c r="Z89" i="2"/>
  <c r="AE76" i="2" l="1"/>
  <c r="AB76" i="2"/>
  <c r="AU73" i="2"/>
  <c r="AV73" i="2" s="1"/>
  <c r="AR74" i="2" s="1"/>
  <c r="AN73" i="2"/>
  <c r="T71" i="2"/>
  <c r="W71" i="2"/>
  <c r="F92" i="2"/>
  <c r="M71" i="2"/>
  <c r="P71" i="2" s="1"/>
  <c r="Z90" i="2"/>
  <c r="AD89" i="2"/>
  <c r="AL89" i="2"/>
  <c r="AH90" i="2"/>
  <c r="AP90" i="2"/>
  <c r="AT89" i="2"/>
  <c r="V91" i="2"/>
  <c r="R92" i="2"/>
  <c r="C71" i="2"/>
  <c r="G71" i="2"/>
  <c r="AC76" i="2" l="1"/>
  <c r="AF76" i="2" s="1"/>
  <c r="AU74" i="2"/>
  <c r="AS74" i="2"/>
  <c r="AJ74" i="2"/>
  <c r="AK74" i="2" s="1"/>
  <c r="AM74" i="2"/>
  <c r="V92" i="2"/>
  <c r="U71" i="2"/>
  <c r="X71" i="2" s="1"/>
  <c r="AP91" i="2"/>
  <c r="AT90" i="2"/>
  <c r="AD90" i="2"/>
  <c r="Z91" i="2"/>
  <c r="L72" i="2"/>
  <c r="O72" i="2"/>
  <c r="D71" i="2"/>
  <c r="H71" i="2" s="1"/>
  <c r="AH91" i="2"/>
  <c r="AL90" i="2"/>
  <c r="AE77" i="2" l="1"/>
  <c r="AB77" i="2"/>
  <c r="AV74" i="2"/>
  <c r="AR75" i="2" s="1"/>
  <c r="AS75" i="2" s="1"/>
  <c r="AN74" i="2"/>
  <c r="T72" i="2"/>
  <c r="W72" i="2"/>
  <c r="C72" i="2"/>
  <c r="G72" i="2"/>
  <c r="Z92" i="2"/>
  <c r="AD91" i="2"/>
  <c r="AL91" i="2"/>
  <c r="AH92" i="2"/>
  <c r="AT91" i="2"/>
  <c r="AP92" i="2"/>
  <c r="M72" i="2"/>
  <c r="P72" i="2" s="1"/>
  <c r="AC77" i="2" l="1"/>
  <c r="AF77" i="2" s="1"/>
  <c r="AU75" i="2"/>
  <c r="AV75" i="2" s="1"/>
  <c r="AJ75" i="2"/>
  <c r="AK75" i="2" s="1"/>
  <c r="AM75" i="2"/>
  <c r="AL92" i="2"/>
  <c r="L73" i="2"/>
  <c r="O73" i="2"/>
  <c r="U72" i="2"/>
  <c r="X72" i="2" s="1"/>
  <c r="AT92" i="2"/>
  <c r="D72" i="2"/>
  <c r="H72" i="2" s="1"/>
  <c r="AD92" i="2"/>
  <c r="AB78" i="2" l="1"/>
  <c r="AC78" i="2" s="1"/>
  <c r="AE78" i="2"/>
  <c r="AR76" i="2"/>
  <c r="AS76" i="2" s="1"/>
  <c r="AU76" i="2"/>
  <c r="AN75" i="2"/>
  <c r="C73" i="2"/>
  <c r="G73" i="2"/>
  <c r="T73" i="2"/>
  <c r="W73" i="2"/>
  <c r="M73" i="2"/>
  <c r="P73" i="2" s="1"/>
  <c r="AF78" i="2" l="1"/>
  <c r="AV76" i="2"/>
  <c r="AJ76" i="2"/>
  <c r="AM76" i="2"/>
  <c r="L74" i="2"/>
  <c r="O74" i="2"/>
  <c r="U73" i="2"/>
  <c r="X73" i="2" s="1"/>
  <c r="D73" i="2"/>
  <c r="H73" i="2" s="1"/>
  <c r="AB79" i="2" l="1"/>
  <c r="AC79" i="2" s="1"/>
  <c r="AE79" i="2"/>
  <c r="AR77" i="2"/>
  <c r="AU77" i="2"/>
  <c r="AK76" i="2"/>
  <c r="AN76" i="2" s="1"/>
  <c r="C74" i="2"/>
  <c r="G74" i="2"/>
  <c r="T74" i="2"/>
  <c r="W74" i="2"/>
  <c r="M74" i="2"/>
  <c r="P74" i="2" s="1"/>
  <c r="AF79" i="2" l="1"/>
  <c r="AE80" i="2" s="1"/>
  <c r="AS77" i="2"/>
  <c r="AV77" i="2" s="1"/>
  <c r="AM77" i="2"/>
  <c r="AJ77" i="2"/>
  <c r="AK77" i="2" s="1"/>
  <c r="L75" i="2"/>
  <c r="O75" i="2"/>
  <c r="U74" i="2"/>
  <c r="X74" i="2" s="1"/>
  <c r="D74" i="2"/>
  <c r="H74" i="2" s="1"/>
  <c r="AB80" i="2" l="1"/>
  <c r="AC80" i="2" s="1"/>
  <c r="AF80" i="2" s="1"/>
  <c r="AE81" i="2" s="1"/>
  <c r="AN77" i="2"/>
  <c r="AM78" i="2" s="1"/>
  <c r="AR78" i="2"/>
  <c r="AS78" i="2" s="1"/>
  <c r="AU78" i="2"/>
  <c r="C75" i="2"/>
  <c r="G75" i="2"/>
  <c r="T75" i="2"/>
  <c r="W75" i="2"/>
  <c r="M75" i="2"/>
  <c r="P75" i="2" s="1"/>
  <c r="AB81" i="2" l="1"/>
  <c r="AC81" i="2" s="1"/>
  <c r="AF81" i="2" s="1"/>
  <c r="AJ78" i="2"/>
  <c r="AK78" i="2" s="1"/>
  <c r="AV78" i="2"/>
  <c r="L76" i="2"/>
  <c r="O76" i="2"/>
  <c r="U75" i="2"/>
  <c r="X75" i="2" s="1"/>
  <c r="D75" i="2"/>
  <c r="H75" i="2" s="1"/>
  <c r="AB82" i="2" l="1"/>
  <c r="AE82" i="2"/>
  <c r="AN78" i="2"/>
  <c r="AJ79" i="2" s="1"/>
  <c r="AK79" i="2" s="1"/>
  <c r="AR79" i="2"/>
  <c r="AS79" i="2" s="1"/>
  <c r="AU79" i="2"/>
  <c r="C76" i="2"/>
  <c r="G76" i="2"/>
  <c r="T76" i="2"/>
  <c r="W76" i="2"/>
  <c r="M76" i="2"/>
  <c r="P76" i="2" s="1"/>
  <c r="AC82" i="2" l="1"/>
  <c r="AF82" i="2" s="1"/>
  <c r="AM79" i="2"/>
  <c r="AN79" i="2" s="1"/>
  <c r="AJ80" i="2" s="1"/>
  <c r="AK80" i="2" s="1"/>
  <c r="AV79" i="2"/>
  <c r="AR80" i="2" s="1"/>
  <c r="AS80" i="2" s="1"/>
  <c r="L77" i="2"/>
  <c r="O77" i="2"/>
  <c r="U76" i="2"/>
  <c r="X76" i="2" s="1"/>
  <c r="D76" i="2"/>
  <c r="H76" i="2" s="1"/>
  <c r="AE83" i="2" l="1"/>
  <c r="AB83" i="2"/>
  <c r="AC83" i="2" s="1"/>
  <c r="AM80" i="2"/>
  <c r="AN80" i="2" s="1"/>
  <c r="AJ81" i="2" s="1"/>
  <c r="AK81" i="2" s="1"/>
  <c r="AU80" i="2"/>
  <c r="AV80" i="2" s="1"/>
  <c r="AR81" i="2" s="1"/>
  <c r="AS81" i="2" s="1"/>
  <c r="C77" i="2"/>
  <c r="G77" i="2"/>
  <c r="T77" i="2"/>
  <c r="W77" i="2"/>
  <c r="M77" i="2"/>
  <c r="P77" i="2" s="1"/>
  <c r="AF83" i="2" l="1"/>
  <c r="AM81" i="2"/>
  <c r="AN81" i="2" s="1"/>
  <c r="AM82" i="2" s="1"/>
  <c r="AU81" i="2"/>
  <c r="AV81" i="2" s="1"/>
  <c r="L78" i="2"/>
  <c r="O78" i="2"/>
  <c r="U77" i="2"/>
  <c r="X77" i="2" s="1"/>
  <c r="D77" i="2"/>
  <c r="H77" i="2" s="1"/>
  <c r="AE84" i="2" l="1"/>
  <c r="AB84" i="2"/>
  <c r="AC84" i="2" s="1"/>
  <c r="AJ82" i="2"/>
  <c r="AK82" i="2" s="1"/>
  <c r="AU82" i="2"/>
  <c r="AR82" i="2"/>
  <c r="AS82" i="2" s="1"/>
  <c r="C78" i="2"/>
  <c r="G78" i="2"/>
  <c r="T78" i="2"/>
  <c r="W78" i="2"/>
  <c r="M78" i="2"/>
  <c r="P78" i="2" s="1"/>
  <c r="AF84" i="2" l="1"/>
  <c r="AV82" i="2"/>
  <c r="AR83" i="2" s="1"/>
  <c r="AN82" i="2"/>
  <c r="AJ83" i="2" s="1"/>
  <c r="AK83" i="2" s="1"/>
  <c r="L79" i="2"/>
  <c r="O79" i="2"/>
  <c r="D78" i="2"/>
  <c r="H78" i="2" s="1"/>
  <c r="U78" i="2"/>
  <c r="X78" i="2" s="1"/>
  <c r="AU83" i="2" l="1"/>
  <c r="AE85" i="2"/>
  <c r="AB85" i="2"/>
  <c r="AM83" i="2"/>
  <c r="AN83" i="2" s="1"/>
  <c r="AS83" i="2"/>
  <c r="T79" i="2"/>
  <c r="W79" i="2"/>
  <c r="C79" i="2"/>
  <c r="G79" i="2"/>
  <c r="M79" i="2"/>
  <c r="P79" i="2" s="1"/>
  <c r="AV83" i="2" l="1"/>
  <c r="AR84" i="2" s="1"/>
  <c r="AS84" i="2" s="1"/>
  <c r="AC85" i="2"/>
  <c r="AF85" i="2" s="1"/>
  <c r="AJ84" i="2"/>
  <c r="AM84" i="2"/>
  <c r="L80" i="2"/>
  <c r="O80" i="2"/>
  <c r="D79" i="2"/>
  <c r="H79" i="2" s="1"/>
  <c r="U79" i="2"/>
  <c r="X79" i="2" s="1"/>
  <c r="AU84" i="2" l="1"/>
  <c r="AV84" i="2" s="1"/>
  <c r="AU85" i="2" s="1"/>
  <c r="AB86" i="2"/>
  <c r="AC86" i="2" s="1"/>
  <c r="AE86" i="2"/>
  <c r="AK84" i="2"/>
  <c r="AN84" i="2" s="1"/>
  <c r="C80" i="2"/>
  <c r="G80" i="2"/>
  <c r="T80" i="2"/>
  <c r="W80" i="2"/>
  <c r="M80" i="2"/>
  <c r="P80" i="2" s="1"/>
  <c r="AF86" i="2" l="1"/>
  <c r="AR85" i="2"/>
  <c r="AS85" i="2" s="1"/>
  <c r="AV85" i="2" s="1"/>
  <c r="AR86" i="2" s="1"/>
  <c r="AS86" i="2" s="1"/>
  <c r="AJ85" i="2"/>
  <c r="AK85" i="2" s="1"/>
  <c r="AM85" i="2"/>
  <c r="L81" i="2"/>
  <c r="O81" i="2"/>
  <c r="U80" i="2"/>
  <c r="X80" i="2" s="1"/>
  <c r="D80" i="2"/>
  <c r="H80" i="2" s="1"/>
  <c r="AB87" i="2" l="1"/>
  <c r="AC87" i="2" s="1"/>
  <c r="AE87" i="2"/>
  <c r="AU86" i="2"/>
  <c r="AV86" i="2" s="1"/>
  <c r="AR87" i="2" s="1"/>
  <c r="AN85" i="2"/>
  <c r="T81" i="2"/>
  <c r="W81" i="2"/>
  <c r="C81" i="2"/>
  <c r="G81" i="2"/>
  <c r="M81" i="2"/>
  <c r="P81" i="2" s="1"/>
  <c r="AF87" i="2" l="1"/>
  <c r="AU87" i="2"/>
  <c r="AS87" i="2"/>
  <c r="AM86" i="2"/>
  <c r="AJ86" i="2"/>
  <c r="AK86" i="2" s="1"/>
  <c r="L82" i="2"/>
  <c r="O82" i="2"/>
  <c r="D81" i="2"/>
  <c r="H81" i="2" s="1"/>
  <c r="U81" i="2"/>
  <c r="X81" i="2" s="1"/>
  <c r="AN86" i="2" l="1"/>
  <c r="AJ87" i="2" s="1"/>
  <c r="AE88" i="2"/>
  <c r="AB88" i="2"/>
  <c r="AV87" i="2"/>
  <c r="AR88" i="2" s="1"/>
  <c r="AS88" i="2" s="1"/>
  <c r="T82" i="2"/>
  <c r="W82" i="2"/>
  <c r="C82" i="2"/>
  <c r="G82" i="2"/>
  <c r="M82" i="2"/>
  <c r="P82" i="2" s="1"/>
  <c r="AM87" i="2" l="1"/>
  <c r="AC88" i="2"/>
  <c r="AF88" i="2" s="1"/>
  <c r="AU88" i="2"/>
  <c r="AV88" i="2" s="1"/>
  <c r="AU89" i="2" s="1"/>
  <c r="AK87" i="2"/>
  <c r="L83" i="2"/>
  <c r="O83" i="2"/>
  <c r="D82" i="2"/>
  <c r="H82" i="2" s="1"/>
  <c r="U82" i="2"/>
  <c r="X82" i="2" s="1"/>
  <c r="AN87" i="2" l="1"/>
  <c r="AJ88" i="2" s="1"/>
  <c r="AK88" i="2" s="1"/>
  <c r="AE89" i="2"/>
  <c r="AB89" i="2"/>
  <c r="AR89" i="2"/>
  <c r="AS89" i="2" s="1"/>
  <c r="AV89" i="2" s="1"/>
  <c r="AR90" i="2" s="1"/>
  <c r="T83" i="2"/>
  <c r="W83" i="2"/>
  <c r="C83" i="2"/>
  <c r="G83" i="2"/>
  <c r="M83" i="2"/>
  <c r="P83" i="2" s="1"/>
  <c r="AM88" i="2" l="1"/>
  <c r="AN88" i="2" s="1"/>
  <c r="AC89" i="2"/>
  <c r="AF89" i="2" s="1"/>
  <c r="AU90" i="2"/>
  <c r="AS90" i="2"/>
  <c r="L84" i="2"/>
  <c r="O84" i="2"/>
  <c r="D83" i="2"/>
  <c r="H83" i="2" s="1"/>
  <c r="U83" i="2"/>
  <c r="X83" i="2" s="1"/>
  <c r="AB90" i="2" l="1"/>
  <c r="AC90" i="2" s="1"/>
  <c r="AE90" i="2"/>
  <c r="AV90" i="2"/>
  <c r="AR91" i="2" s="1"/>
  <c r="AS91" i="2" s="1"/>
  <c r="AJ89" i="2"/>
  <c r="AM89" i="2"/>
  <c r="T84" i="2"/>
  <c r="W84" i="2"/>
  <c r="C84" i="2"/>
  <c r="G84" i="2"/>
  <c r="M84" i="2"/>
  <c r="P84" i="2" s="1"/>
  <c r="AF90" i="2" l="1"/>
  <c r="AB91" i="2" s="1"/>
  <c r="AU91" i="2"/>
  <c r="AV91" i="2" s="1"/>
  <c r="AK89" i="2"/>
  <c r="AN89" i="2" s="1"/>
  <c r="L85" i="2"/>
  <c r="O85" i="2"/>
  <c r="D84" i="2"/>
  <c r="H84" i="2" s="1"/>
  <c r="U84" i="2"/>
  <c r="X84" i="2" s="1"/>
  <c r="AE91" i="2" l="1"/>
  <c r="AC91" i="2"/>
  <c r="AU92" i="2"/>
  <c r="AR92" i="2"/>
  <c r="AS92" i="2" s="1"/>
  <c r="AM90" i="2"/>
  <c r="AJ90" i="2"/>
  <c r="AK90" i="2" s="1"/>
  <c r="T85" i="2"/>
  <c r="W85" i="2"/>
  <c r="C85" i="2"/>
  <c r="G85" i="2"/>
  <c r="M85" i="2"/>
  <c r="P85" i="2" s="1"/>
  <c r="AF91" i="2" l="1"/>
  <c r="AE92" i="2" s="1"/>
  <c r="AV92" i="2"/>
  <c r="AN90" i="2"/>
  <c r="L86" i="2"/>
  <c r="O86" i="2"/>
  <c r="D85" i="2"/>
  <c r="H85" i="2" s="1"/>
  <c r="U85" i="2"/>
  <c r="X85" i="2" s="1"/>
  <c r="AB92" i="2" l="1"/>
  <c r="AC92" i="2" s="1"/>
  <c r="AF92" i="2" s="1"/>
  <c r="AM91" i="2"/>
  <c r="AJ91" i="2"/>
  <c r="T86" i="2"/>
  <c r="W86" i="2"/>
  <c r="C86" i="2"/>
  <c r="G86" i="2"/>
  <c r="M86" i="2"/>
  <c r="P86" i="2" s="1"/>
  <c r="AK91" i="2" l="1"/>
  <c r="AN91" i="2" s="1"/>
  <c r="L87" i="2"/>
  <c r="O87" i="2"/>
  <c r="D86" i="2"/>
  <c r="H86" i="2" s="1"/>
  <c r="U86" i="2"/>
  <c r="X86" i="2" s="1"/>
  <c r="AJ92" i="2" l="1"/>
  <c r="AK92" i="2" s="1"/>
  <c r="AM92" i="2"/>
  <c r="T87" i="2"/>
  <c r="W87" i="2"/>
  <c r="C87" i="2"/>
  <c r="G87" i="2"/>
  <c r="M87" i="2"/>
  <c r="P87" i="2" s="1"/>
  <c r="AN92" i="2" l="1"/>
  <c r="L88" i="2"/>
  <c r="O88" i="2"/>
  <c r="D87" i="2"/>
  <c r="H87" i="2" s="1"/>
  <c r="U87" i="2"/>
  <c r="X87" i="2" s="1"/>
  <c r="T88" i="2" l="1"/>
  <c r="W88" i="2"/>
  <c r="C88" i="2"/>
  <c r="G88" i="2"/>
  <c r="M88" i="2"/>
  <c r="P88" i="2" s="1"/>
  <c r="L89" i="2" l="1"/>
  <c r="O89" i="2"/>
  <c r="D88" i="2"/>
  <c r="H88" i="2" s="1"/>
  <c r="U88" i="2"/>
  <c r="X88" i="2" s="1"/>
  <c r="T89" i="2" l="1"/>
  <c r="W89" i="2"/>
  <c r="C89" i="2"/>
  <c r="G89" i="2"/>
  <c r="M89" i="2"/>
  <c r="P89" i="2" s="1"/>
  <c r="L90" i="2" l="1"/>
  <c r="O90" i="2"/>
  <c r="D89" i="2"/>
  <c r="H89" i="2" s="1"/>
  <c r="U89" i="2"/>
  <c r="X89" i="2" s="1"/>
  <c r="T90" i="2" l="1"/>
  <c r="W90" i="2"/>
  <c r="C90" i="2"/>
  <c r="G90" i="2"/>
  <c r="M90" i="2"/>
  <c r="P90" i="2" s="1"/>
  <c r="L91" i="2" l="1"/>
  <c r="O91" i="2"/>
  <c r="D90" i="2"/>
  <c r="H90" i="2" s="1"/>
  <c r="U90" i="2"/>
  <c r="X90" i="2" s="1"/>
  <c r="C91" i="2" l="1"/>
  <c r="G91" i="2"/>
  <c r="T91" i="2"/>
  <c r="W91" i="2"/>
  <c r="M91" i="2"/>
  <c r="P91" i="2" s="1"/>
  <c r="L92" i="2" l="1"/>
  <c r="O92" i="2"/>
  <c r="U91" i="2"/>
  <c r="X91" i="2" s="1"/>
  <c r="D91" i="2"/>
  <c r="H91" i="2" s="1"/>
  <c r="C92" i="2" l="1"/>
  <c r="G92" i="2"/>
  <c r="T92" i="2"/>
  <c r="W92" i="2"/>
  <c r="M92" i="2"/>
  <c r="P92" i="2" s="1"/>
  <c r="U92" i="2" l="1"/>
  <c r="X92" i="2" s="1"/>
  <c r="D92" i="2"/>
  <c r="H92" i="2" s="1"/>
</calcChain>
</file>

<file path=xl/sharedStrings.xml><?xml version="1.0" encoding="utf-8"?>
<sst xmlns="http://schemas.openxmlformats.org/spreadsheetml/2006/main" count="379" uniqueCount="153">
  <si>
    <t>No Tax Planning</t>
  </si>
  <si>
    <t>vs.</t>
  </si>
  <si>
    <t>Strategic Tax Planning</t>
  </si>
  <si>
    <t>Single</t>
  </si>
  <si>
    <t>Total Income</t>
  </si>
  <si>
    <t>Married Filing Jointly</t>
  </si>
  <si>
    <t>Net income</t>
  </si>
  <si>
    <t>Effective Tax Rate</t>
  </si>
  <si>
    <t>Annual Tax Savings</t>
  </si>
  <si>
    <t>Amounts come from FV of Buckets Tab</t>
  </si>
  <si>
    <t>FV of Bucket #1</t>
  </si>
  <si>
    <t>FV of Bucket #2</t>
  </si>
  <si>
    <t>FV of Bucket #3</t>
  </si>
  <si>
    <t>Income from Bucket #1</t>
  </si>
  <si>
    <t>Income from Bucket #2</t>
  </si>
  <si>
    <t>Income from Bucket #3</t>
  </si>
  <si>
    <t>Retirement Income</t>
  </si>
  <si>
    <t>Increase in income</t>
  </si>
  <si>
    <t>Ending</t>
  </si>
  <si>
    <t>Withdrawal</t>
  </si>
  <si>
    <t>Contributions</t>
  </si>
  <si>
    <t>Growth</t>
  </si>
  <si>
    <t>Beginning</t>
  </si>
  <si>
    <t>Age</t>
  </si>
  <si>
    <t>Year</t>
  </si>
  <si>
    <t>Value</t>
  </si>
  <si>
    <t>Annual</t>
  </si>
  <si>
    <t>Bucket 3</t>
  </si>
  <si>
    <t>Bucket 2</t>
  </si>
  <si>
    <t>Bucket 1</t>
  </si>
  <si>
    <t>Future Value with Planning</t>
  </si>
  <si>
    <t>Future Value without Planning</t>
  </si>
  <si>
    <t>Additional Funding Bucket 3</t>
  </si>
  <si>
    <t>Additional Funding Bucket 2</t>
  </si>
  <si>
    <t>Additional Funding Bucket 1</t>
  </si>
  <si>
    <t>Annual Withdrawal Rate</t>
  </si>
  <si>
    <t>Years to retirement</t>
  </si>
  <si>
    <t>Clients Age</t>
  </si>
  <si>
    <t>Annual Growth Rate</t>
  </si>
  <si>
    <t>Year 1 is today</t>
  </si>
  <si>
    <t>Assumptions with Planning</t>
  </si>
  <si>
    <t>Total Bucket 3 Money</t>
  </si>
  <si>
    <t>Total Bucket 2 Money</t>
  </si>
  <si>
    <t>Assumptions without Planning</t>
  </si>
  <si>
    <t>Total Bucket 1 Money</t>
  </si>
  <si>
    <t>TOTAL</t>
  </si>
  <si>
    <t>Notes</t>
  </si>
  <si>
    <t>Total Bucket 3</t>
  </si>
  <si>
    <t>Total Bucket 1</t>
  </si>
  <si>
    <t>Total Bucket 2</t>
  </si>
  <si>
    <t xml:space="preserve"> Where Assets Are Going</t>
  </si>
  <si>
    <t>ASSET ORGANIZER</t>
  </si>
  <si>
    <t>Debt Reduction</t>
  </si>
  <si>
    <t>Ord Tax</t>
  </si>
  <si>
    <t>CG Tax</t>
  </si>
  <si>
    <t>Capital Gain Income @ 0%</t>
  </si>
  <si>
    <t>Total Taxes</t>
  </si>
  <si>
    <t>Net Income</t>
  </si>
  <si>
    <t>Value of Buckets Today</t>
  </si>
  <si>
    <t>Future Value of Buckets without Planning</t>
  </si>
  <si>
    <t>Future Value of Buckets with Planning</t>
  </si>
  <si>
    <t>Total Value Today</t>
  </si>
  <si>
    <t>Total Value without Planning</t>
  </si>
  <si>
    <t>Total Value with Planning</t>
  </si>
  <si>
    <t>Total Savings</t>
  </si>
  <si>
    <t>Ordinary income</t>
  </si>
  <si>
    <t>30 yr retirement savings</t>
  </si>
  <si>
    <t>Capital Gains Tax @15%</t>
  </si>
  <si>
    <t>Ordinary Income Tax</t>
  </si>
  <si>
    <t>Standard deductions</t>
  </si>
  <si>
    <t>Taxable IRA/401k/Pension (Bucket 1)</t>
  </si>
  <si>
    <t>Dividend Income (Bucket 2)</t>
  </si>
  <si>
    <t>Roth IRA, HSA, VUL Income (Bucket 3)</t>
  </si>
  <si>
    <t>Your Savings Assumptions</t>
  </si>
  <si>
    <t>Total Bucket 1 Savings</t>
  </si>
  <si>
    <t>Total Bucket 2 Savings</t>
  </si>
  <si>
    <t>Total Bucket 3 Savings</t>
  </si>
  <si>
    <t>Type</t>
  </si>
  <si>
    <t>Insured</t>
  </si>
  <si>
    <t>Death Benefit</t>
  </si>
  <si>
    <t>Benefit</t>
  </si>
  <si>
    <t>Family Spending</t>
  </si>
  <si>
    <t>Surplus (Deficit)</t>
  </si>
  <si>
    <t>Total Debt Reduction</t>
  </si>
  <si>
    <t>Employee</t>
  </si>
  <si>
    <t>Employer</t>
  </si>
  <si>
    <t>Current Plan</t>
  </si>
  <si>
    <t>Proposed Plan</t>
  </si>
  <si>
    <t>Issued Date</t>
  </si>
  <si>
    <t>Action Items &amp; Notes</t>
  </si>
  <si>
    <t>LTC Benefit</t>
  </si>
  <si>
    <t>DI Benefit</t>
  </si>
  <si>
    <t>Company</t>
  </si>
  <si>
    <t>Total Family Spending</t>
  </si>
  <si>
    <t>Owner</t>
  </si>
  <si>
    <t>Premium</t>
  </si>
  <si>
    <t>Net Available For Savings</t>
  </si>
  <si>
    <t>Bucket 1 Retirement Accounts---Highest Taxes--- 25-45%</t>
  </si>
  <si>
    <t>Bucket 3 Tax Free---Zero Taxes--- 0%</t>
  </si>
  <si>
    <t xml:space="preserve"> </t>
  </si>
  <si>
    <t xml:space="preserve"> Can you add a notes field or tab?</t>
  </si>
  <si>
    <t>We want to add a tab for the Proposed savings</t>
  </si>
  <si>
    <t xml:space="preserve">instead of having it next to current savings but still </t>
  </si>
  <si>
    <t>be able to show the client we are saving the same if that is</t>
  </si>
  <si>
    <t xml:space="preserve">the case on the new proposed tab, so I guess you would </t>
  </si>
  <si>
    <t>import savings total from current plan into the new tab</t>
  </si>
  <si>
    <t>see</t>
  </si>
  <si>
    <t>from gross minus 401k contribution</t>
  </si>
  <si>
    <t>is there a way to formulize the gross salary line</t>
  </si>
  <si>
    <t xml:space="preserve">to be less whatever is entered into the savings </t>
  </si>
  <si>
    <t>line for 401k which would be line 38</t>
  </si>
  <si>
    <t>the same goes deferred comp contributions</t>
  </si>
  <si>
    <t>I guess we need to designate the first two line for</t>
  </si>
  <si>
    <t>pre tax contributions as pertains to savings and</t>
  </si>
  <si>
    <t>deduct from what is entered into Gross Income</t>
  </si>
  <si>
    <t>see change to gross Income</t>
  </si>
  <si>
    <t>Gross Income</t>
  </si>
  <si>
    <t>Salary</t>
  </si>
  <si>
    <t>Bonus</t>
  </si>
  <si>
    <t>Equity Incentive</t>
  </si>
  <si>
    <t xml:space="preserve">Make a designated line for Health Savings and </t>
  </si>
  <si>
    <t>deduct from Gross Income</t>
  </si>
  <si>
    <t>Bucket 2 Cap Gains / Dividends---Lower Taxes--- 0-25%</t>
  </si>
  <si>
    <t>Bucket #1 Savings</t>
  </si>
  <si>
    <t>Bucket #2 Savings</t>
  </si>
  <si>
    <t>Bucket #3 Savings</t>
  </si>
  <si>
    <t>Total Bucket #1 Savings</t>
  </si>
  <si>
    <t>Total Bucket #2 Savings</t>
  </si>
  <si>
    <t>Total Bucket #3 Savings</t>
  </si>
  <si>
    <t>Life Style Expenses</t>
  </si>
  <si>
    <t>Current Mortgage</t>
  </si>
  <si>
    <t>Additional Mortgage Payments</t>
  </si>
  <si>
    <t>Current</t>
  </si>
  <si>
    <t>Proposed</t>
  </si>
  <si>
    <t>Your Net Income Assumptions</t>
  </si>
  <si>
    <t>Your Excess Net Income</t>
  </si>
  <si>
    <t>Surplus</t>
  </si>
  <si>
    <t>Life, Disability and Long-term Care Insurance Summary</t>
  </si>
  <si>
    <t>Additional Debt Payments</t>
  </si>
  <si>
    <t>Money Market</t>
  </si>
  <si>
    <t>Checking</t>
  </si>
  <si>
    <t>Savings</t>
  </si>
  <si>
    <t>LTDI</t>
  </si>
  <si>
    <t>Life</t>
  </si>
  <si>
    <t>Term</t>
  </si>
  <si>
    <t>Group</t>
  </si>
  <si>
    <t>Investment Account</t>
  </si>
  <si>
    <t>Roth IRA</t>
  </si>
  <si>
    <t>HSA</t>
  </si>
  <si>
    <t>529s</t>
  </si>
  <si>
    <t>Cash Value Life Insurance</t>
  </si>
  <si>
    <t>Income</t>
  </si>
  <si>
    <t>Marginal Tax Rates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</si>
</sst>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quot; &quot;&quot;$&quot;* #,##0&quot; &quot;;&quot; &quot;&quot;$&quot;* \(#,##0\);&quot; &quot;&quot;$&quot;* &quot;- &quot;"/>
    <numFmt numFmtId="165" formatCode="&quot; &quot;&quot;$&quot;* #,##0.00&quot; &quot;;&quot; &quot;&quot;$&quot;* \(#,##0.00\);&quot; &quot;&quot;$&quot;* &quot;-&quot;??&quot; &quot;"/>
    <numFmt numFmtId="166" formatCode="0.0%"/>
    <numFmt numFmtId="167" formatCode="_(* #,##0_);_(* \(#,##0\);_(* &quot;-&quot;??_);_(@_)"/>
    <numFmt numFmtId="168" formatCode="&quot; &quot;&quot;$&quot;* #,##0&quot; &quot;;&quot; &quot;&quot;$&quot;* \(#,##0\);&quot; &quot;&quot;$&quot;* &quot;-&quot;??&quot; &quot;"/>
    <numFmt numFmtId="169" formatCode="&quot;$&quot;#,##0&quot; &quot;;\(&quot;$&quot;#,##0\)"/>
    <numFmt numFmtId="170" formatCode="_(&quot;$&quot;* #,##0_);_(&quot;$&quot;* \(#,##0\);_(&quot;$&quot;* &quot;-&quot;??_);_(@_)"/>
    <numFmt numFmtId="171" formatCode="mm/dd/yy;@"/>
  </numFmts>
  <fonts count="40" x14ac:knownFonts="1">
    <font>
      <sz val="11"/>
      <color indexed="8"/>
      <name val="Calibri"/>
    </font>
    <font>
      <sz val="11"/>
      <color theme="1"/>
      <name val="Calibri"/>
      <family val="2"/>
      <scheme val="minor"/>
    </font>
    <font>
      <sz val="11"/>
      <color indexed="8"/>
      <name val="Calibri"/>
      <family val="2"/>
    </font>
    <font>
      <sz val="13"/>
      <color indexed="8"/>
      <name val="Calibri"/>
      <family val="2"/>
    </font>
    <font>
      <sz val="11"/>
      <color indexed="8"/>
      <name val="Calibri"/>
      <family val="2"/>
    </font>
    <font>
      <b/>
      <sz val="13"/>
      <color indexed="9"/>
      <name val="Calibri"/>
      <family val="2"/>
    </font>
    <font>
      <b/>
      <sz val="14"/>
      <name val="Calibri"/>
      <family val="2"/>
    </font>
    <font>
      <b/>
      <sz val="14"/>
      <color indexed="10"/>
      <name val="Calibri"/>
      <family val="2"/>
    </font>
    <font>
      <b/>
      <sz val="14"/>
      <color theme="0"/>
      <name val="Calibri"/>
      <family val="2"/>
    </font>
    <font>
      <b/>
      <sz val="14"/>
      <color indexed="8"/>
      <name val="Calibri"/>
      <family val="2"/>
    </font>
    <font>
      <sz val="14"/>
      <color indexed="8"/>
      <name val="Calibri"/>
      <family val="2"/>
    </font>
    <font>
      <b/>
      <sz val="13"/>
      <color rgb="FF333399"/>
      <name val="Calibri"/>
      <family val="2"/>
    </font>
    <font>
      <b/>
      <sz val="13"/>
      <color indexed="8"/>
      <name val="Calibri"/>
      <family val="2"/>
    </font>
    <font>
      <sz val="26"/>
      <color rgb="FFFF0000"/>
      <name val="Calibri"/>
      <family val="2"/>
    </font>
    <font>
      <sz val="14"/>
      <color indexed="8"/>
      <name val="Cambria"/>
      <family val="1"/>
      <scheme val="major"/>
    </font>
    <font>
      <sz val="11"/>
      <color indexed="8"/>
      <name val="Cambria"/>
      <family val="1"/>
      <scheme val="major"/>
    </font>
    <font>
      <b/>
      <sz val="20"/>
      <color theme="0"/>
      <name val="Cambria"/>
      <family val="1"/>
      <scheme val="major"/>
    </font>
    <font>
      <b/>
      <sz val="16"/>
      <color theme="0"/>
      <name val="Cambria"/>
      <family val="1"/>
      <scheme val="major"/>
    </font>
    <font>
      <sz val="13"/>
      <color indexed="8"/>
      <name val="Cambria"/>
      <family val="1"/>
      <scheme val="major"/>
    </font>
    <font>
      <b/>
      <sz val="14"/>
      <name val="Cambria"/>
      <family val="1"/>
      <scheme val="major"/>
    </font>
    <font>
      <b/>
      <sz val="14"/>
      <color rgb="FF333399"/>
      <name val="Cambria"/>
      <family val="1"/>
      <scheme val="major"/>
    </font>
    <font>
      <b/>
      <sz val="14"/>
      <color theme="0"/>
      <name val="Cambria"/>
      <family val="1"/>
      <scheme val="major"/>
    </font>
    <font>
      <b/>
      <sz val="18"/>
      <color theme="0"/>
      <name val="Cambria"/>
      <family val="1"/>
      <scheme val="major"/>
    </font>
    <font>
      <sz val="14"/>
      <color theme="0"/>
      <name val="Cambria"/>
      <family val="1"/>
      <scheme val="major"/>
    </font>
    <font>
      <sz val="13"/>
      <name val="Cambria"/>
      <family val="1"/>
      <scheme val="major"/>
    </font>
    <font>
      <b/>
      <sz val="13"/>
      <color theme="0"/>
      <name val="Cambria"/>
      <family val="1"/>
      <scheme val="major"/>
    </font>
    <font>
      <sz val="12"/>
      <name val="Cambria"/>
      <family val="1"/>
      <scheme val="major"/>
    </font>
    <font>
      <b/>
      <sz val="13"/>
      <name val="Cambria"/>
      <family val="1"/>
      <scheme val="major"/>
    </font>
    <font>
      <sz val="11"/>
      <name val="Cambria"/>
      <family val="1"/>
      <scheme val="major"/>
    </font>
    <font>
      <sz val="14"/>
      <name val="Cambria"/>
      <family val="1"/>
      <scheme val="major"/>
    </font>
    <font>
      <b/>
      <sz val="13"/>
      <color rgb="FF333399"/>
      <name val="Cambria"/>
      <family val="1"/>
      <scheme val="major"/>
    </font>
    <font>
      <b/>
      <sz val="18"/>
      <color rgb="FFFF0000"/>
      <name val="Cambria"/>
      <family val="1"/>
      <scheme val="major"/>
    </font>
    <font>
      <b/>
      <sz val="18"/>
      <name val="Cambria"/>
      <family val="1"/>
      <scheme val="major"/>
    </font>
    <font>
      <b/>
      <sz val="14"/>
      <color rgb="FFFF0000"/>
      <name val="Cambria"/>
      <family val="1"/>
      <scheme val="major"/>
    </font>
    <font>
      <b/>
      <sz val="13"/>
      <color indexed="8"/>
      <name val="Cambria"/>
      <family val="1"/>
      <scheme val="major"/>
    </font>
    <font>
      <sz val="18"/>
      <color indexed="8"/>
      <name val="Calibri"/>
      <family val="2"/>
    </font>
    <font>
      <b/>
      <sz val="13"/>
      <color rgb="FF226879"/>
      <name val="Calibri"/>
      <family val="2"/>
    </font>
    <font>
      <b/>
      <sz val="13"/>
      <color rgb="FF226879"/>
      <name val="Cambria"/>
      <family val="1"/>
      <scheme val="major"/>
    </font>
    <font>
      <b/>
      <sz val="14"/>
      <color rgb="FF226879"/>
      <name val="Cambria"/>
      <family val="1"/>
      <scheme val="major"/>
    </font>
    <font>
      <sz val="13"/>
      <color rgb="FF226879"/>
      <name val="Cambria"/>
      <family val="1"/>
      <scheme val="major"/>
    </font>
  </fonts>
  <fills count="11">
    <fill>
      <patternFill patternType="none"/>
    </fill>
    <fill>
      <patternFill patternType="gray125"/>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333399"/>
        <bgColor indexed="64"/>
      </patternFill>
    </fill>
    <fill>
      <patternFill patternType="solid">
        <fgColor rgb="FF66CCFF"/>
        <bgColor indexed="64"/>
      </patternFill>
    </fill>
    <fill>
      <patternFill patternType="solid">
        <fgColor rgb="FF00B050"/>
        <bgColor indexed="64"/>
      </patternFill>
    </fill>
    <fill>
      <patternFill patternType="solid">
        <fgColor theme="0"/>
        <bgColor indexed="64"/>
      </patternFill>
    </fill>
    <fill>
      <patternFill patternType="solid">
        <fgColor rgb="FFB1E3ED"/>
        <bgColor indexed="64"/>
      </patternFill>
    </fill>
    <fill>
      <patternFill patternType="solid">
        <fgColor rgb="FFF26042"/>
        <bgColor indexed="64"/>
      </patternFill>
    </fill>
  </fills>
  <borders count="1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8"/>
      </top>
      <bottom style="thin">
        <color indexed="8"/>
      </bottom>
      <diagonal/>
    </border>
    <border>
      <left style="medium">
        <color indexed="9"/>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auto="1"/>
      </right>
      <top style="thin">
        <color auto="1"/>
      </top>
      <bottom/>
      <diagonal/>
    </border>
    <border>
      <left style="thin">
        <color auto="1"/>
      </left>
      <right style="thin">
        <color auto="1"/>
      </right>
      <top/>
      <bottom/>
      <diagonal/>
    </border>
    <border>
      <left style="thin">
        <color indexed="8"/>
      </left>
      <right/>
      <top/>
      <bottom/>
      <diagonal/>
    </border>
    <border>
      <left/>
      <right style="thin">
        <color auto="1"/>
      </right>
      <top/>
      <bottom style="thin">
        <color auto="1"/>
      </bottom>
      <diagonal/>
    </border>
    <border>
      <left/>
      <right style="thin">
        <color auto="1"/>
      </right>
      <top style="thin">
        <color auto="1"/>
      </top>
      <bottom style="thin">
        <color indexed="8"/>
      </bottom>
      <diagonal/>
    </border>
    <border>
      <left/>
      <right/>
      <top style="thin">
        <color auto="1"/>
      </top>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auto="1"/>
      </right>
      <top style="thin">
        <color indexed="8"/>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top style="thin">
        <color indexed="64"/>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indexed="8"/>
      </left>
      <right/>
      <top style="thin">
        <color indexed="8"/>
      </top>
      <bottom style="thin">
        <color indexed="8"/>
      </bottom>
      <diagonal/>
    </border>
    <border>
      <left/>
      <right/>
      <top style="thin">
        <color auto="1"/>
      </top>
      <bottom style="thin">
        <color auto="1"/>
      </bottom>
      <diagonal/>
    </border>
    <border>
      <left/>
      <right/>
      <top style="thin">
        <color auto="1"/>
      </top>
      <bottom style="thin">
        <color indexed="8"/>
      </bottom>
      <diagonal/>
    </border>
    <border>
      <left style="thin">
        <color indexed="64"/>
      </left>
      <right/>
      <top style="thin">
        <color indexed="64"/>
      </top>
      <bottom style="thin">
        <color indexed="8"/>
      </bottom>
      <diagonal/>
    </border>
    <border>
      <left/>
      <right style="thin">
        <color auto="1"/>
      </right>
      <top style="thin">
        <color indexed="64"/>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style="thin">
        <color indexed="64"/>
      </right>
      <top style="thin">
        <color indexed="64"/>
      </top>
      <bottom/>
      <diagonal/>
    </border>
    <border>
      <left style="thin">
        <color theme="0"/>
      </left>
      <right style="thin">
        <color theme="0"/>
      </right>
      <top style="thin">
        <color indexed="64"/>
      </top>
      <bottom style="thin">
        <color theme="0"/>
      </bottom>
      <diagonal/>
    </border>
    <border>
      <left style="thin">
        <color indexed="8"/>
      </left>
      <right style="thin">
        <color indexed="8"/>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8"/>
      </left>
      <right/>
      <top style="thin">
        <color theme="0"/>
      </top>
      <bottom style="thin">
        <color auto="1"/>
      </bottom>
      <diagonal/>
    </border>
    <border>
      <left style="thin">
        <color auto="1"/>
      </left>
      <right style="thin">
        <color auto="1"/>
      </right>
      <top style="thin">
        <color theme="0"/>
      </top>
      <bottom style="thin">
        <color auto="1"/>
      </bottom>
      <diagonal/>
    </border>
    <border>
      <left style="thin">
        <color theme="0"/>
      </left>
      <right/>
      <top style="thin">
        <color theme="0"/>
      </top>
      <bottom/>
      <diagonal/>
    </border>
    <border>
      <left/>
      <right/>
      <top style="thin">
        <color theme="0"/>
      </top>
      <bottom/>
      <diagonal/>
    </border>
    <border>
      <left style="thin">
        <color auto="1"/>
      </left>
      <right/>
      <top style="thin">
        <color auto="1"/>
      </top>
      <bottom/>
      <diagonal/>
    </border>
    <border>
      <left/>
      <right style="thin">
        <color theme="0"/>
      </right>
      <top style="thin">
        <color auto="1"/>
      </top>
      <bottom/>
      <diagonal/>
    </border>
    <border>
      <left style="thin">
        <color auto="1"/>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indexed="64"/>
      </right>
      <top/>
      <bottom style="thin">
        <color theme="0"/>
      </bottom>
      <diagonal/>
    </border>
    <border>
      <left style="thin">
        <color auto="1"/>
      </left>
      <right style="thin">
        <color auto="1"/>
      </right>
      <top style="thin">
        <color auto="1"/>
      </top>
      <bottom/>
      <diagonal/>
    </border>
    <border>
      <left/>
      <right style="thin">
        <color indexed="64"/>
      </right>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style="thin">
        <color theme="0"/>
      </right>
      <top/>
      <bottom/>
      <diagonal/>
    </border>
    <border>
      <left style="thin">
        <color indexed="64"/>
      </left>
      <right style="thin">
        <color indexed="8"/>
      </right>
      <top style="thin">
        <color indexed="64"/>
      </top>
      <bottom style="thin">
        <color indexed="8"/>
      </bottom>
      <diagonal/>
    </border>
    <border>
      <left/>
      <right/>
      <top style="thin">
        <color indexed="64"/>
      </top>
      <bottom/>
      <diagonal/>
    </border>
    <border>
      <left/>
      <right style="thin">
        <color theme="0"/>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theme="0"/>
      </top>
      <bottom style="thin">
        <color indexed="8"/>
      </bottom>
      <diagonal/>
    </border>
    <border>
      <left/>
      <right style="thin">
        <color auto="1"/>
      </right>
      <top style="thin">
        <color indexed="8"/>
      </top>
      <bottom/>
      <diagonal/>
    </border>
    <border>
      <left style="thin">
        <color theme="0"/>
      </left>
      <right style="thin">
        <color theme="0"/>
      </right>
      <top style="thin">
        <color auto="1"/>
      </top>
      <bottom/>
      <diagonal/>
    </border>
    <border>
      <left style="thin">
        <color theme="0"/>
      </left>
      <right style="thin">
        <color theme="0"/>
      </right>
      <top/>
      <bottom style="thin">
        <color theme="0"/>
      </bottom>
      <diagonal/>
    </border>
    <border>
      <left/>
      <right style="thin">
        <color indexed="64"/>
      </right>
      <top style="thin">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theme="0"/>
      </top>
      <bottom style="thin">
        <color indexed="64"/>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right/>
      <top style="thin">
        <color indexed="64"/>
      </top>
      <bottom style="thin">
        <color indexed="64"/>
      </bottom>
      <diagonal/>
    </border>
    <border>
      <left style="thin">
        <color theme="0"/>
      </left>
      <right/>
      <top style="thin">
        <color auto="1"/>
      </top>
      <bottom/>
      <diagonal/>
    </border>
    <border>
      <left style="thin">
        <color auto="1"/>
      </left>
      <right style="thin">
        <color theme="0"/>
      </right>
      <top style="thin">
        <color auto="1"/>
      </top>
      <bottom/>
      <diagonal/>
    </border>
    <border>
      <left/>
      <right style="thin">
        <color indexed="8"/>
      </right>
      <top style="thin">
        <color indexed="64"/>
      </top>
      <bottom style="thin">
        <color indexed="64"/>
      </bottom>
      <diagonal/>
    </border>
    <border>
      <left/>
      <right style="thin">
        <color theme="0"/>
      </right>
      <top style="thin">
        <color theme="0"/>
      </top>
      <bottom style="thin">
        <color theme="0"/>
      </bottom>
      <diagonal/>
    </border>
    <border>
      <left style="thin">
        <color theme="0"/>
      </left>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right/>
      <top/>
      <bottom style="thin">
        <color theme="0"/>
      </bottom>
      <diagonal/>
    </border>
  </borders>
  <cellStyleXfs count="12">
    <xf numFmtId="0" fontId="0" fillId="0" borderId="0" applyNumberFormat="0" applyFill="0" applyBorder="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xf numFmtId="44" fontId="2" fillId="0" borderId="0" applyFont="0" applyFill="0" applyBorder="0" applyAlignment="0" applyProtection="0"/>
    <xf numFmtId="9" fontId="2" fillId="0" borderId="0" applyFont="0" applyFill="0" applyBorder="0" applyAlignment="0" applyProtection="0"/>
  </cellStyleXfs>
  <cellXfs count="457">
    <xf numFmtId="0" fontId="0" fillId="0" borderId="0" xfId="0"/>
    <xf numFmtId="0" fontId="0" fillId="0" borderId="0" xfId="0" applyFont="1" applyAlignment="1"/>
    <xf numFmtId="0" fontId="3" fillId="0" borderId="0" xfId="0" applyFont="1" applyAlignment="1"/>
    <xf numFmtId="167" fontId="0" fillId="0" borderId="0" xfId="3" applyNumberFormat="1" applyFont="1" applyAlignment="1"/>
    <xf numFmtId="167" fontId="0" fillId="0" borderId="0" xfId="0" applyNumberFormat="1" applyFont="1" applyAlignment="1"/>
    <xf numFmtId="0" fontId="0" fillId="0" borderId="0" xfId="0" applyFont="1" applyAlignment="1">
      <alignment horizontal="center"/>
    </xf>
    <xf numFmtId="0" fontId="4" fillId="0" borderId="2" xfId="0" applyFont="1" applyBorder="1" applyAlignment="1">
      <alignment horizontal="center"/>
    </xf>
    <xf numFmtId="0" fontId="4" fillId="0" borderId="2" xfId="0" applyFont="1" applyFill="1" applyBorder="1" applyAlignment="1">
      <alignment horizontal="center"/>
    </xf>
    <xf numFmtId="0" fontId="4" fillId="0" borderId="2" xfId="0" applyFont="1" applyBorder="1" applyAlignment="1">
      <alignment horizontal="right"/>
    </xf>
    <xf numFmtId="0" fontId="4" fillId="0" borderId="0" xfId="0" applyFont="1" applyAlignment="1">
      <alignment horizontal="center"/>
    </xf>
    <xf numFmtId="0" fontId="4" fillId="0" borderId="0" xfId="0" applyFont="1" applyBorder="1" applyAlignment="1">
      <alignment horizontal="center"/>
    </xf>
    <xf numFmtId="167" fontId="3" fillId="0" borderId="0" xfId="3" applyNumberFormat="1" applyFont="1" applyBorder="1" applyAlignment="1"/>
    <xf numFmtId="0" fontId="3" fillId="0" borderId="0" xfId="0" applyFont="1" applyBorder="1" applyAlignment="1">
      <alignment horizontal="left"/>
    </xf>
    <xf numFmtId="167" fontId="3" fillId="0" borderId="1" xfId="3" applyNumberFormat="1" applyFont="1" applyBorder="1" applyAlignment="1"/>
    <xf numFmtId="0" fontId="3" fillId="0" borderId="0" xfId="0" applyFont="1" applyBorder="1" applyAlignment="1"/>
    <xf numFmtId="9" fontId="3" fillId="0" borderId="1" xfId="2" applyFont="1" applyBorder="1" applyAlignment="1"/>
    <xf numFmtId="0" fontId="3" fillId="0" borderId="1" xfId="0" applyFont="1" applyBorder="1" applyAlignment="1"/>
    <xf numFmtId="0" fontId="0" fillId="0" borderId="0" xfId="0" applyFont="1" applyBorder="1" applyAlignment="1"/>
    <xf numFmtId="9" fontId="3" fillId="0" borderId="6" xfId="2" applyFont="1" applyBorder="1" applyAlignment="1"/>
    <xf numFmtId="0" fontId="3" fillId="0" borderId="6" xfId="0" applyFont="1" applyBorder="1" applyAlignment="1"/>
    <xf numFmtId="164" fontId="7" fillId="0" borderId="7" xfId="0" applyNumberFormat="1" applyFont="1" applyFill="1" applyBorder="1" applyAlignment="1">
      <alignment vertical="center"/>
    </xf>
    <xf numFmtId="0" fontId="0" fillId="0" borderId="0" xfId="0" applyFont="1" applyFill="1" applyBorder="1" applyAlignment="1"/>
    <xf numFmtId="49" fontId="5" fillId="0" borderId="0" xfId="0" applyNumberFormat="1" applyFont="1" applyFill="1" applyBorder="1" applyAlignment="1">
      <alignment vertical="center"/>
    </xf>
    <xf numFmtId="164" fontId="3" fillId="0" borderId="1" xfId="0" applyNumberFormat="1" applyFont="1" applyBorder="1" applyAlignment="1"/>
    <xf numFmtId="49" fontId="12" fillId="0" borderId="0" xfId="0" applyNumberFormat="1" applyFont="1" applyFill="1" applyBorder="1" applyAlignment="1">
      <alignment horizontal="center"/>
    </xf>
    <xf numFmtId="49" fontId="3" fillId="0" borderId="1" xfId="0" applyNumberFormat="1" applyFont="1" applyFill="1" applyBorder="1" applyAlignment="1"/>
    <xf numFmtId="164" fontId="3" fillId="0" borderId="1" xfId="0" applyNumberFormat="1" applyFont="1" applyFill="1" applyBorder="1" applyAlignment="1"/>
    <xf numFmtId="164" fontId="3" fillId="0" borderId="1" xfId="0" applyNumberFormat="1" applyFont="1" applyFill="1" applyBorder="1" applyAlignment="1" applyProtection="1">
      <protection locked="0"/>
    </xf>
    <xf numFmtId="0" fontId="3" fillId="0" borderId="1" xfId="0" applyNumberFormat="1" applyFont="1" applyFill="1" applyBorder="1" applyAlignment="1" applyProtection="1">
      <protection locked="0"/>
    </xf>
    <xf numFmtId="49" fontId="3" fillId="4" borderId="1" xfId="0" applyNumberFormat="1" applyFont="1" applyFill="1" applyBorder="1" applyAlignment="1"/>
    <xf numFmtId="164" fontId="3" fillId="4" borderId="1" xfId="0" applyNumberFormat="1" applyFont="1" applyFill="1" applyBorder="1" applyAlignment="1"/>
    <xf numFmtId="9" fontId="3" fillId="0" borderId="1" xfId="2" applyFont="1" applyFill="1" applyBorder="1" applyAlignment="1" applyProtection="1">
      <alignment horizontal="center"/>
      <protection locked="0"/>
    </xf>
    <xf numFmtId="49" fontId="5" fillId="0" borderId="1" xfId="0" applyNumberFormat="1" applyFont="1" applyFill="1" applyBorder="1" applyAlignment="1"/>
    <xf numFmtId="166" fontId="5" fillId="0" borderId="1" xfId="0" applyNumberFormat="1" applyFont="1" applyFill="1" applyBorder="1" applyAlignment="1"/>
    <xf numFmtId="166" fontId="3" fillId="0" borderId="1" xfId="2" applyNumberFormat="1" applyFont="1" applyFill="1" applyBorder="1" applyAlignment="1" applyProtection="1">
      <alignment horizontal="center"/>
      <protection locked="0"/>
    </xf>
    <xf numFmtId="44" fontId="3" fillId="0" borderId="0" xfId="1" applyFont="1" applyBorder="1" applyAlignment="1"/>
    <xf numFmtId="9" fontId="3" fillId="0" borderId="0" xfId="2" applyFont="1" applyBorder="1" applyAlignment="1"/>
    <xf numFmtId="44" fontId="3" fillId="0" borderId="0" xfId="0" applyNumberFormat="1" applyFont="1" applyAlignment="1"/>
    <xf numFmtId="0" fontId="3" fillId="0" borderId="0" xfId="0" applyFont="1" applyFill="1" applyBorder="1" applyAlignment="1"/>
    <xf numFmtId="49" fontId="3" fillId="4" borderId="15" xfId="0" applyNumberFormat="1" applyFont="1" applyFill="1" applyBorder="1" applyAlignment="1"/>
    <xf numFmtId="170" fontId="3" fillId="4" borderId="1" xfId="0" applyNumberFormat="1" applyFont="1" applyFill="1" applyBorder="1" applyAlignment="1"/>
    <xf numFmtId="49" fontId="5" fillId="3" borderId="1" xfId="0" applyNumberFormat="1" applyFont="1" applyFill="1" applyBorder="1" applyAlignment="1"/>
    <xf numFmtId="164" fontId="7" fillId="0" borderId="0" xfId="0" applyNumberFormat="1" applyFont="1" applyFill="1" applyBorder="1" applyAlignment="1">
      <alignment vertical="center"/>
    </xf>
    <xf numFmtId="164" fontId="7" fillId="0" borderId="1" xfId="0" applyNumberFormat="1" applyFont="1" applyFill="1" applyBorder="1" applyAlignment="1">
      <alignment vertical="center"/>
    </xf>
    <xf numFmtId="170" fontId="9" fillId="0" borderId="1" xfId="1" applyNumberFormat="1" applyFont="1" applyBorder="1" applyAlignment="1"/>
    <xf numFmtId="170" fontId="9" fillId="0" borderId="1" xfId="1" applyNumberFormat="1" applyFont="1" applyFill="1" applyBorder="1" applyAlignment="1"/>
    <xf numFmtId="167" fontId="9" fillId="0" borderId="1" xfId="5" applyNumberFormat="1" applyFont="1" applyFill="1" applyBorder="1" applyAlignment="1"/>
    <xf numFmtId="49" fontId="11" fillId="0" borderId="0" xfId="0" applyNumberFormat="1" applyFont="1" applyFill="1" applyBorder="1" applyAlignment="1">
      <alignment horizontal="left" vertical="center" indent="1"/>
    </xf>
    <xf numFmtId="9" fontId="10" fillId="0" borderId="0" xfId="2" applyFont="1" applyAlignment="1"/>
    <xf numFmtId="164" fontId="3" fillId="0" borderId="0" xfId="0" applyNumberFormat="1" applyFont="1" applyFill="1" applyBorder="1" applyAlignment="1"/>
    <xf numFmtId="0" fontId="3" fillId="0" borderId="1"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3" fillId="0" borderId="5"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19" xfId="0" applyFont="1" applyBorder="1" applyAlignment="1">
      <alignment horizontal="left"/>
    </xf>
    <xf numFmtId="0" fontId="3" fillId="0" borderId="0" xfId="0" applyFont="1" applyAlignment="1">
      <alignment horizontal="center"/>
    </xf>
    <xf numFmtId="0" fontId="3" fillId="0" borderId="5" xfId="0" applyFont="1" applyBorder="1" applyAlignment="1"/>
    <xf numFmtId="0" fontId="3" fillId="0" borderId="3" xfId="0" applyFont="1" applyBorder="1" applyAlignment="1"/>
    <xf numFmtId="8" fontId="3" fillId="0" borderId="0" xfId="1" applyNumberFormat="1" applyFont="1" applyAlignment="1"/>
    <xf numFmtId="167" fontId="9" fillId="0" borderId="0" xfId="5" applyNumberFormat="1" applyFont="1" applyFill="1" applyBorder="1" applyAlignment="1"/>
    <xf numFmtId="167" fontId="6" fillId="0" borderId="20" xfId="5" applyNumberFormat="1" applyFont="1" applyFill="1" applyBorder="1" applyAlignment="1">
      <alignment vertical="center"/>
    </xf>
    <xf numFmtId="167" fontId="6" fillId="0" borderId="21" xfId="5" applyNumberFormat="1" applyFont="1" applyFill="1" applyBorder="1" applyAlignment="1">
      <alignment vertical="center"/>
    </xf>
    <xf numFmtId="167" fontId="6" fillId="0" borderId="22" xfId="5" applyNumberFormat="1" applyFont="1" applyFill="1" applyBorder="1" applyAlignment="1">
      <alignment vertical="center"/>
    </xf>
    <xf numFmtId="43" fontId="0" fillId="0" borderId="0" xfId="5" applyFont="1" applyAlignment="1"/>
    <xf numFmtId="168" fontId="3" fillId="0" borderId="1" xfId="0" applyNumberFormat="1" applyFont="1" applyFill="1" applyBorder="1" applyAlignment="1" applyProtection="1">
      <protection locked="0"/>
    </xf>
    <xf numFmtId="0" fontId="14" fillId="0" borderId="0" xfId="0" applyNumberFormat="1" applyFont="1" applyFill="1" applyBorder="1" applyAlignment="1"/>
    <xf numFmtId="170" fontId="14" fillId="0" borderId="0" xfId="1" applyNumberFormat="1" applyFont="1" applyFill="1" applyBorder="1" applyAlignment="1"/>
    <xf numFmtId="0" fontId="15" fillId="0" borderId="0" xfId="0" applyNumberFormat="1" applyFont="1" applyAlignment="1"/>
    <xf numFmtId="0" fontId="15" fillId="0" borderId="0" xfId="0" applyFont="1" applyAlignment="1"/>
    <xf numFmtId="49" fontId="16" fillId="0" borderId="28" xfId="0" applyNumberFormat="1" applyFont="1" applyFill="1" applyBorder="1" applyAlignment="1">
      <alignment horizontal="center" vertical="center"/>
    </xf>
    <xf numFmtId="49" fontId="16" fillId="0" borderId="29"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170" fontId="16" fillId="0" borderId="29" xfId="1" applyNumberFormat="1" applyFont="1" applyFill="1" applyBorder="1" applyAlignment="1">
      <alignment horizontal="center" vertical="center"/>
    </xf>
    <xf numFmtId="0" fontId="15" fillId="0" borderId="0" xfId="0" applyNumberFormat="1" applyFont="1" applyFill="1" applyAlignment="1"/>
    <xf numFmtId="0" fontId="15" fillId="0" borderId="0" xfId="0" applyFont="1" applyFill="1" applyAlignment="1"/>
    <xf numFmtId="0" fontId="14" fillId="0" borderId="0" xfId="0" applyNumberFormat="1" applyFont="1" applyAlignment="1"/>
    <xf numFmtId="0" fontId="14" fillId="0" borderId="0" xfId="0" applyFont="1" applyAlignment="1"/>
    <xf numFmtId="44" fontId="19" fillId="0" borderId="33" xfId="1" applyFont="1" applyFill="1" applyBorder="1" applyAlignment="1">
      <alignment horizontal="center"/>
    </xf>
    <xf numFmtId="44" fontId="19" fillId="0" borderId="34" xfId="1" applyFont="1" applyFill="1" applyBorder="1" applyAlignment="1">
      <alignment horizontal="center"/>
    </xf>
    <xf numFmtId="49" fontId="21" fillId="0" borderId="0" xfId="0" applyNumberFormat="1" applyFont="1" applyFill="1" applyBorder="1" applyAlignment="1"/>
    <xf numFmtId="168" fontId="21" fillId="0" borderId="0" xfId="0" applyNumberFormat="1" applyFont="1" applyFill="1" applyBorder="1" applyAlignment="1"/>
    <xf numFmtId="0" fontId="21" fillId="0" borderId="0" xfId="0" applyNumberFormat="1" applyFont="1" applyFill="1" applyBorder="1" applyAlignment="1"/>
    <xf numFmtId="164" fontId="21" fillId="0" borderId="0" xfId="0" applyNumberFormat="1" applyFont="1" applyFill="1" applyBorder="1" applyAlignment="1">
      <alignment horizontal="center"/>
    </xf>
    <xf numFmtId="169" fontId="21" fillId="0" borderId="0" xfId="0" applyNumberFormat="1" applyFont="1" applyFill="1" applyBorder="1" applyAlignment="1">
      <alignment horizontal="center" vertical="center" wrapText="1"/>
    </xf>
    <xf numFmtId="170" fontId="21" fillId="0" borderId="0" xfId="1" applyNumberFormat="1" applyFont="1" applyFill="1" applyBorder="1" applyAlignment="1">
      <alignment horizontal="center" vertical="center" wrapText="1"/>
    </xf>
    <xf numFmtId="49" fontId="22" fillId="0" borderId="0" xfId="0" applyNumberFormat="1" applyFont="1" applyFill="1" applyBorder="1" applyAlignment="1"/>
    <xf numFmtId="49" fontId="21" fillId="0" borderId="0" xfId="0" applyNumberFormat="1" applyFont="1" applyFill="1" applyBorder="1" applyAlignment="1">
      <alignment horizontal="right"/>
    </xf>
    <xf numFmtId="164" fontId="23" fillId="0" borderId="0" xfId="0" applyNumberFormat="1" applyFont="1" applyFill="1" applyBorder="1" applyAlignment="1">
      <alignment horizontal="center" vertical="center"/>
    </xf>
    <xf numFmtId="170" fontId="23" fillId="0" borderId="0" xfId="1" applyNumberFormat="1" applyFont="1" applyFill="1" applyBorder="1" applyAlignment="1">
      <alignment horizontal="center" vertical="center"/>
    </xf>
    <xf numFmtId="170" fontId="24" fillId="0" borderId="23" xfId="1" applyNumberFormat="1" applyFont="1" applyFill="1" applyBorder="1" applyAlignment="1"/>
    <xf numFmtId="170" fontId="21" fillId="0" borderId="0" xfId="1" applyNumberFormat="1" applyFont="1" applyFill="1" applyBorder="1" applyAlignment="1">
      <alignment horizontal="center"/>
    </xf>
    <xf numFmtId="49" fontId="25" fillId="5" borderId="84" xfId="0" applyNumberFormat="1" applyFont="1" applyFill="1" applyBorder="1" applyAlignment="1">
      <alignment horizontal="center" vertical="center"/>
    </xf>
    <xf numFmtId="0" fontId="25" fillId="5" borderId="53" xfId="0" applyNumberFormat="1" applyFont="1" applyFill="1" applyBorder="1" applyAlignment="1">
      <alignment horizontal="center"/>
    </xf>
    <xf numFmtId="0" fontId="25" fillId="5" borderId="19" xfId="0" applyNumberFormat="1" applyFont="1" applyFill="1" applyBorder="1" applyAlignment="1">
      <alignment horizontal="center"/>
    </xf>
    <xf numFmtId="0" fontId="25" fillId="5" borderId="56" xfId="0" applyNumberFormat="1" applyFont="1" applyFill="1" applyBorder="1" applyAlignment="1">
      <alignment horizontal="center"/>
    </xf>
    <xf numFmtId="0" fontId="25" fillId="5" borderId="57" xfId="0" applyNumberFormat="1" applyFont="1" applyFill="1" applyBorder="1" applyAlignment="1">
      <alignment horizontal="center"/>
    </xf>
    <xf numFmtId="49" fontId="25" fillId="5" borderId="63" xfId="0" applyNumberFormat="1" applyFont="1" applyFill="1" applyBorder="1" applyAlignment="1">
      <alignment horizontal="center" wrapText="1"/>
    </xf>
    <xf numFmtId="0" fontId="25" fillId="5" borderId="64" xfId="0" applyNumberFormat="1" applyFont="1" applyFill="1" applyBorder="1" applyAlignment="1">
      <alignment horizontal="center" wrapText="1"/>
    </xf>
    <xf numFmtId="49" fontId="24" fillId="0" borderId="27" xfId="4" applyNumberFormat="1" applyFont="1" applyFill="1" applyBorder="1" applyAlignment="1">
      <alignment horizontal="left"/>
    </xf>
    <xf numFmtId="170" fontId="24" fillId="0" borderId="86" xfId="1" applyNumberFormat="1" applyFont="1" applyFill="1" applyBorder="1" applyAlignment="1">
      <alignment horizontal="left"/>
    </xf>
    <xf numFmtId="170" fontId="24" fillId="0" borderId="54" xfId="1" applyNumberFormat="1" applyFont="1" applyFill="1" applyBorder="1" applyAlignment="1">
      <alignment horizontal="left"/>
    </xf>
    <xf numFmtId="170" fontId="24" fillId="0" borderId="16" xfId="1" applyNumberFormat="1" applyFont="1" applyFill="1" applyBorder="1" applyAlignment="1">
      <alignment horizontal="left"/>
    </xf>
    <xf numFmtId="170" fontId="24" fillId="0" borderId="62" xfId="1" applyNumberFormat="1" applyFont="1" applyFill="1" applyBorder="1" applyAlignment="1">
      <alignment horizontal="left"/>
    </xf>
    <xf numFmtId="49" fontId="24" fillId="0" borderId="31" xfId="4" applyNumberFormat="1" applyFont="1" applyFill="1" applyBorder="1" applyAlignment="1">
      <alignment horizontal="left"/>
    </xf>
    <xf numFmtId="170" fontId="24" fillId="0" borderId="87" xfId="1" applyNumberFormat="1" applyFont="1" applyFill="1" applyBorder="1" applyAlignment="1">
      <alignment horizontal="left"/>
    </xf>
    <xf numFmtId="170" fontId="24" fillId="0" borderId="23" xfId="1" applyNumberFormat="1" applyFont="1" applyFill="1" applyBorder="1" applyAlignment="1">
      <alignment horizontal="left"/>
    </xf>
    <xf numFmtId="170" fontId="24" fillId="0" borderId="31" xfId="1" applyNumberFormat="1" applyFont="1" applyFill="1" applyBorder="1" applyAlignment="1">
      <alignment horizontal="left"/>
    </xf>
    <xf numFmtId="170" fontId="24" fillId="0" borderId="32" xfId="1" applyNumberFormat="1" applyFont="1" applyFill="1" applyBorder="1" applyAlignment="1">
      <alignment horizontal="left"/>
    </xf>
    <xf numFmtId="170" fontId="24" fillId="0" borderId="24" xfId="1" applyNumberFormat="1" applyFont="1" applyFill="1" applyBorder="1" applyAlignment="1">
      <alignment horizontal="left"/>
    </xf>
    <xf numFmtId="167" fontId="24" fillId="0" borderId="31" xfId="5" applyNumberFormat="1" applyFont="1" applyFill="1" applyBorder="1" applyAlignment="1">
      <alignment horizontal="left"/>
    </xf>
    <xf numFmtId="49" fontId="24" fillId="0" borderId="71" xfId="4" applyNumberFormat="1" applyFont="1" applyFill="1" applyBorder="1" applyAlignment="1">
      <alignment horizontal="left"/>
    </xf>
    <xf numFmtId="49" fontId="27" fillId="0" borderId="33" xfId="4" applyNumberFormat="1" applyFont="1" applyFill="1" applyBorder="1" applyAlignment="1">
      <alignment horizontal="center"/>
    </xf>
    <xf numFmtId="49" fontId="27" fillId="0" borderId="34" xfId="4" applyNumberFormat="1" applyFont="1" applyFill="1" applyBorder="1" applyAlignment="1">
      <alignment horizontal="center"/>
    </xf>
    <xf numFmtId="170" fontId="24" fillId="0" borderId="34" xfId="1" applyNumberFormat="1" applyFont="1" applyFill="1" applyBorder="1" applyAlignment="1">
      <alignment horizontal="left"/>
    </xf>
    <xf numFmtId="165" fontId="26" fillId="0" borderId="26" xfId="4" applyNumberFormat="1" applyFont="1" applyFill="1" applyBorder="1" applyAlignment="1">
      <alignment horizontal="left" wrapText="1"/>
    </xf>
    <xf numFmtId="165" fontId="26" fillId="0" borderId="25" xfId="4" applyNumberFormat="1" applyFont="1" applyFill="1" applyBorder="1" applyAlignment="1">
      <alignment horizontal="left" wrapText="1"/>
    </xf>
    <xf numFmtId="170" fontId="24" fillId="0" borderId="25" xfId="1" applyNumberFormat="1" applyFont="1" applyFill="1" applyBorder="1" applyAlignment="1"/>
    <xf numFmtId="49" fontId="24" fillId="0" borderId="0" xfId="4" applyNumberFormat="1" applyFont="1" applyFill="1" applyBorder="1" applyAlignment="1">
      <alignment horizontal="center"/>
    </xf>
    <xf numFmtId="170" fontId="24" fillId="0" borderId="0" xfId="1" applyNumberFormat="1" applyFont="1" applyFill="1" applyBorder="1" applyAlignment="1">
      <alignment horizontal="left"/>
    </xf>
    <xf numFmtId="165" fontId="26" fillId="0" borderId="0" xfId="4" applyNumberFormat="1" applyFont="1" applyFill="1" applyBorder="1" applyAlignment="1">
      <alignment horizontal="left" wrapText="1"/>
    </xf>
    <xf numFmtId="167" fontId="24" fillId="0" borderId="0" xfId="4" applyNumberFormat="1" applyFont="1" applyFill="1" applyBorder="1" applyAlignment="1">
      <alignment horizontal="left"/>
    </xf>
    <xf numFmtId="167" fontId="28" fillId="0" borderId="0" xfId="4" applyNumberFormat="1" applyFont="1" applyFill="1" applyBorder="1" applyAlignment="1">
      <alignment horizontal="left"/>
    </xf>
    <xf numFmtId="170" fontId="29" fillId="0" borderId="0" xfId="1" applyNumberFormat="1" applyFont="1" applyFill="1" applyBorder="1" applyAlignment="1">
      <alignment horizontal="left"/>
    </xf>
    <xf numFmtId="0" fontId="15" fillId="0" borderId="0" xfId="0" applyNumberFormat="1" applyFont="1" applyBorder="1" applyAlignment="1"/>
    <xf numFmtId="0" fontId="15" fillId="0" borderId="0" xfId="0" applyFont="1" applyBorder="1" applyAlignment="1"/>
    <xf numFmtId="49" fontId="24" fillId="0" borderId="23" xfId="4" applyNumberFormat="1" applyFont="1" applyFill="1" applyBorder="1" applyAlignment="1">
      <alignment horizontal="left"/>
    </xf>
    <xf numFmtId="170" fontId="24" fillId="0" borderId="27" xfId="1" applyNumberFormat="1" applyFont="1" applyFill="1" applyBorder="1" applyAlignment="1">
      <alignment horizontal="left"/>
    </xf>
    <xf numFmtId="0" fontId="24" fillId="0" borderId="0" xfId="4" applyNumberFormat="1" applyFont="1" applyFill="1" applyBorder="1" applyAlignment="1">
      <alignment horizontal="center"/>
    </xf>
    <xf numFmtId="49" fontId="24" fillId="0" borderId="1" xfId="4" applyNumberFormat="1" applyFont="1" applyFill="1" applyBorder="1" applyAlignment="1">
      <alignment horizontal="left"/>
    </xf>
    <xf numFmtId="170" fontId="26" fillId="0" borderId="23" xfId="1" applyNumberFormat="1" applyFont="1" applyFill="1" applyBorder="1" applyAlignment="1">
      <alignment wrapText="1"/>
    </xf>
    <xf numFmtId="170" fontId="24" fillId="0" borderId="50" xfId="1" applyNumberFormat="1" applyFont="1" applyFill="1" applyBorder="1" applyAlignment="1">
      <alignment horizontal="left"/>
    </xf>
    <xf numFmtId="170" fontId="24" fillId="0" borderId="71" xfId="1" applyNumberFormat="1" applyFont="1" applyFill="1" applyBorder="1" applyAlignment="1">
      <alignment horizontal="left"/>
    </xf>
    <xf numFmtId="49" fontId="21" fillId="0" borderId="19" xfId="0" applyNumberFormat="1" applyFont="1" applyFill="1" applyBorder="1" applyAlignment="1">
      <alignment horizontal="center"/>
    </xf>
    <xf numFmtId="49" fontId="21" fillId="0" borderId="50" xfId="0" applyNumberFormat="1" applyFont="1" applyFill="1" applyBorder="1" applyAlignment="1">
      <alignment horizontal="center"/>
    </xf>
    <xf numFmtId="170" fontId="19" fillId="0" borderId="73" xfId="1" applyNumberFormat="1" applyFont="1" applyFill="1" applyBorder="1" applyAlignment="1">
      <alignment horizontal="left"/>
    </xf>
    <xf numFmtId="170" fontId="19" fillId="0" borderId="74" xfId="1" applyNumberFormat="1" applyFont="1" applyFill="1" applyBorder="1" applyAlignment="1">
      <alignment horizontal="left"/>
    </xf>
    <xf numFmtId="170" fontId="19" fillId="0" borderId="34" xfId="1" applyNumberFormat="1" applyFont="1" applyFill="1" applyBorder="1" applyAlignment="1">
      <alignment horizontal="left"/>
    </xf>
    <xf numFmtId="170" fontId="19" fillId="0" borderId="0" xfId="1" applyNumberFormat="1" applyFont="1" applyFill="1" applyBorder="1" applyAlignment="1">
      <alignment horizontal="left"/>
    </xf>
    <xf numFmtId="170" fontId="19" fillId="0" borderId="51" xfId="1" applyNumberFormat="1" applyFont="1" applyFill="1" applyBorder="1" applyAlignment="1">
      <alignment horizontal="left"/>
    </xf>
    <xf numFmtId="49" fontId="31" fillId="0" borderId="0" xfId="0" applyNumberFormat="1" applyFont="1" applyFill="1" applyBorder="1" applyAlignment="1">
      <alignment horizontal="left"/>
    </xf>
    <xf numFmtId="168" fontId="33" fillId="0" borderId="0" xfId="0" applyNumberFormat="1" applyFont="1" applyFill="1" applyBorder="1" applyAlignment="1"/>
    <xf numFmtId="0" fontId="21" fillId="0" borderId="0" xfId="0" applyNumberFormat="1" applyFont="1" applyFill="1" applyBorder="1" applyAlignment="1">
      <alignment horizontal="right"/>
    </xf>
    <xf numFmtId="170" fontId="21" fillId="0" borderId="0" xfId="1" applyNumberFormat="1" applyFont="1" applyFill="1" applyBorder="1" applyAlignment="1">
      <alignment vertical="center"/>
    </xf>
    <xf numFmtId="49" fontId="24" fillId="0" borderId="11" xfId="4" applyNumberFormat="1" applyFont="1" applyFill="1" applyBorder="1" applyAlignment="1"/>
    <xf numFmtId="49" fontId="24" fillId="0" borderId="13" xfId="4" applyNumberFormat="1" applyFont="1" applyFill="1" applyBorder="1" applyAlignment="1"/>
    <xf numFmtId="171" fontId="24" fillId="0" borderId="13" xfId="4" applyNumberFormat="1" applyFont="1" applyFill="1" applyBorder="1" applyAlignment="1"/>
    <xf numFmtId="168" fontId="24" fillId="0" borderId="23" xfId="4" applyNumberFormat="1" applyFont="1" applyFill="1" applyBorder="1" applyAlignment="1"/>
    <xf numFmtId="49" fontId="24" fillId="0" borderId="34" xfId="4" applyNumberFormat="1" applyFont="1" applyFill="1" applyBorder="1" applyAlignment="1">
      <alignment vertical="center" wrapText="1"/>
    </xf>
    <xf numFmtId="49" fontId="24" fillId="0" borderId="16" xfId="4" applyNumberFormat="1" applyFont="1" applyFill="1" applyBorder="1" applyAlignment="1"/>
    <xf numFmtId="49" fontId="24" fillId="0" borderId="9" xfId="4" applyNumberFormat="1" applyFont="1" applyFill="1" applyBorder="1" applyAlignment="1"/>
    <xf numFmtId="49" fontId="24" fillId="0" borderId="10" xfId="4" applyNumberFormat="1" applyFont="1" applyFill="1" applyBorder="1" applyAlignment="1"/>
    <xf numFmtId="49" fontId="24" fillId="0" borderId="80" xfId="4" applyNumberFormat="1" applyFont="1" applyFill="1" applyBorder="1" applyAlignment="1"/>
    <xf numFmtId="49" fontId="24" fillId="0" borderId="51" xfId="4" applyNumberFormat="1" applyFont="1" applyFill="1" applyBorder="1" applyAlignment="1"/>
    <xf numFmtId="171" fontId="15" fillId="0" borderId="33" xfId="0" applyNumberFormat="1" applyFont="1" applyBorder="1" applyAlignment="1"/>
    <xf numFmtId="170" fontId="15" fillId="0" borderId="0" xfId="1" applyNumberFormat="1" applyFont="1" applyAlignment="1"/>
    <xf numFmtId="49" fontId="24" fillId="0" borderId="40" xfId="4" applyNumberFormat="1" applyFont="1" applyFill="1" applyBorder="1" applyAlignment="1"/>
    <xf numFmtId="49" fontId="25" fillId="5" borderId="88" xfId="0" applyNumberFormat="1" applyFont="1" applyFill="1" applyBorder="1" applyAlignment="1">
      <alignment horizontal="center" vertical="center"/>
    </xf>
    <xf numFmtId="49" fontId="25" fillId="5" borderId="69" xfId="0" applyNumberFormat="1" applyFont="1" applyFill="1" applyBorder="1" applyAlignment="1">
      <alignment horizontal="center" vertical="center"/>
    </xf>
    <xf numFmtId="49" fontId="25" fillId="5" borderId="89" xfId="0" applyNumberFormat="1" applyFont="1" applyFill="1" applyBorder="1" applyAlignment="1">
      <alignment horizontal="center" vertical="center"/>
    </xf>
    <xf numFmtId="170" fontId="24" fillId="0" borderId="25" xfId="1" applyNumberFormat="1" applyFont="1" applyFill="1" applyBorder="1" applyAlignment="1">
      <alignment horizontal="left"/>
    </xf>
    <xf numFmtId="170" fontId="25" fillId="0" borderId="78" xfId="1" applyNumberFormat="1" applyFont="1" applyFill="1" applyBorder="1" applyAlignment="1">
      <alignment vertical="center"/>
    </xf>
    <xf numFmtId="44" fontId="24" fillId="0" borderId="13" xfId="1" applyFont="1" applyFill="1" applyBorder="1" applyAlignment="1"/>
    <xf numFmtId="170" fontId="18" fillId="0" borderId="23" xfId="1" applyNumberFormat="1" applyFont="1" applyFill="1" applyBorder="1" applyAlignment="1">
      <alignment horizontal="left"/>
    </xf>
    <xf numFmtId="167" fontId="24" fillId="0" borderId="62" xfId="5" applyNumberFormat="1" applyFont="1" applyFill="1" applyBorder="1" applyAlignment="1">
      <alignment horizontal="left"/>
    </xf>
    <xf numFmtId="167" fontId="24" fillId="0" borderId="1" xfId="5" applyNumberFormat="1" applyFont="1" applyFill="1" applyBorder="1" applyAlignment="1">
      <alignment horizontal="left"/>
    </xf>
    <xf numFmtId="170" fontId="24" fillId="0" borderId="3" xfId="1" applyNumberFormat="1" applyFont="1" applyFill="1" applyBorder="1" applyAlignment="1"/>
    <xf numFmtId="170" fontId="24" fillId="0" borderId="1" xfId="1" applyNumberFormat="1" applyFont="1" applyFill="1" applyBorder="1" applyAlignment="1"/>
    <xf numFmtId="170" fontId="24" fillId="0" borderId="13" xfId="1" applyNumberFormat="1" applyFont="1" applyFill="1" applyBorder="1" applyAlignment="1"/>
    <xf numFmtId="44" fontId="24" fillId="0" borderId="25" xfId="1" applyFont="1" applyFill="1" applyBorder="1" applyAlignment="1">
      <alignment horizontal="left"/>
    </xf>
    <xf numFmtId="167" fontId="24" fillId="0" borderId="51" xfId="4" applyNumberFormat="1" applyFont="1" applyFill="1" applyBorder="1" applyAlignment="1">
      <alignment horizontal="left"/>
    </xf>
    <xf numFmtId="49" fontId="24" fillId="7" borderId="61" xfId="4" applyNumberFormat="1" applyFont="1" applyFill="1" applyBorder="1" applyAlignment="1">
      <alignment horizontal="left" wrapText="1"/>
    </xf>
    <xf numFmtId="49" fontId="24" fillId="7" borderId="17" xfId="4" applyNumberFormat="1" applyFont="1" applyFill="1" applyBorder="1" applyAlignment="1">
      <alignment horizontal="left" wrapText="1"/>
    </xf>
    <xf numFmtId="49" fontId="32" fillId="0" borderId="91" xfId="0" applyNumberFormat="1" applyFont="1" applyFill="1" applyBorder="1" applyAlignment="1">
      <alignment horizontal="center"/>
    </xf>
    <xf numFmtId="49" fontId="24" fillId="0" borderId="79" xfId="4" applyNumberFormat="1" applyFont="1" applyFill="1" applyBorder="1" applyAlignment="1">
      <alignment horizontal="left"/>
    </xf>
    <xf numFmtId="49" fontId="24" fillId="0" borderId="79" xfId="4" applyNumberFormat="1" applyFont="1" applyFill="1" applyBorder="1" applyAlignment="1"/>
    <xf numFmtId="0" fontId="21" fillId="0" borderId="75" xfId="0" applyNumberFormat="1" applyFont="1" applyFill="1" applyBorder="1" applyAlignment="1">
      <alignment horizontal="center"/>
    </xf>
    <xf numFmtId="49" fontId="24" fillId="0" borderId="65" xfId="4" applyNumberFormat="1" applyFont="1" applyFill="1" applyBorder="1" applyAlignment="1"/>
    <xf numFmtId="44" fontId="27" fillId="0" borderId="33" xfId="1" applyFont="1" applyFill="1" applyBorder="1" applyAlignment="1">
      <alignment horizontal="center"/>
    </xf>
    <xf numFmtId="170" fontId="24" fillId="0" borderId="97" xfId="1" applyNumberFormat="1" applyFont="1" applyFill="1" applyBorder="1" applyAlignment="1">
      <alignment horizontal="left"/>
    </xf>
    <xf numFmtId="170" fontId="24" fillId="0" borderId="98" xfId="1" applyNumberFormat="1" applyFont="1" applyFill="1" applyBorder="1" applyAlignment="1">
      <alignment horizontal="left"/>
    </xf>
    <xf numFmtId="170" fontId="24" fillId="0" borderId="51" xfId="1" applyNumberFormat="1" applyFont="1" applyFill="1" applyBorder="1" applyAlignment="1">
      <alignment horizontal="left"/>
    </xf>
    <xf numFmtId="49" fontId="19" fillId="0" borderId="19" xfId="0" applyNumberFormat="1" applyFont="1" applyFill="1" applyBorder="1" applyAlignment="1">
      <alignment horizontal="center"/>
    </xf>
    <xf numFmtId="0" fontId="18" fillId="0" borderId="0" xfId="0" applyFont="1" applyFill="1" applyBorder="1"/>
    <xf numFmtId="0" fontId="18" fillId="0" borderId="0" xfId="0" applyFont="1"/>
    <xf numFmtId="167" fontId="18" fillId="0" borderId="0" xfId="5" applyNumberFormat="1" applyFont="1"/>
    <xf numFmtId="167" fontId="18" fillId="0" borderId="0" xfId="0" applyNumberFormat="1" applyFont="1"/>
    <xf numFmtId="0" fontId="34" fillId="0" borderId="0" xfId="0" applyFont="1" applyAlignment="1">
      <alignment horizontal="right"/>
    </xf>
    <xf numFmtId="167" fontId="3" fillId="0" borderId="0" xfId="0" applyNumberFormat="1" applyFont="1"/>
    <xf numFmtId="0" fontId="3" fillId="0" borderId="0" xfId="0" applyFont="1"/>
    <xf numFmtId="49" fontId="24" fillId="0" borderId="61" xfId="4" applyNumberFormat="1" applyFont="1" applyFill="1" applyBorder="1" applyAlignment="1">
      <alignment horizontal="left" wrapText="1"/>
    </xf>
    <xf numFmtId="49" fontId="24" fillId="0" borderId="41" xfId="4" applyNumberFormat="1" applyFont="1" applyFill="1" applyBorder="1" applyAlignment="1">
      <alignment vertical="center" wrapText="1"/>
    </xf>
    <xf numFmtId="9" fontId="3" fillId="0" borderId="1" xfId="2" applyNumberFormat="1" applyFont="1" applyFill="1" applyBorder="1" applyAlignment="1" applyProtection="1">
      <alignment horizontal="center"/>
      <protection locked="0"/>
    </xf>
    <xf numFmtId="0" fontId="3" fillId="0" borderId="0" xfId="0" applyFont="1" applyFill="1" applyAlignment="1"/>
    <xf numFmtId="49" fontId="32" fillId="0" borderId="0" xfId="0" applyNumberFormat="1" applyFont="1" applyFill="1" applyBorder="1" applyAlignment="1">
      <alignment horizontal="center"/>
    </xf>
    <xf numFmtId="49" fontId="27" fillId="0" borderId="9" xfId="4" applyNumberFormat="1" applyFont="1" applyFill="1" applyBorder="1" applyAlignment="1">
      <alignment horizontal="right"/>
    </xf>
    <xf numFmtId="49" fontId="27" fillId="0" borderId="80" xfId="4" applyNumberFormat="1" applyFont="1" applyFill="1" applyBorder="1" applyAlignment="1">
      <alignment horizontal="right"/>
    </xf>
    <xf numFmtId="49" fontId="27" fillId="0" borderId="51" xfId="4" applyNumberFormat="1" applyFont="1" applyFill="1" applyBorder="1" applyAlignment="1">
      <alignment horizontal="right"/>
    </xf>
    <xf numFmtId="168" fontId="27" fillId="0" borderId="82" xfId="4" applyNumberFormat="1" applyFont="1" applyFill="1" applyBorder="1" applyAlignment="1"/>
    <xf numFmtId="49" fontId="27" fillId="0" borderId="49" xfId="4" applyNumberFormat="1" applyFont="1" applyFill="1" applyBorder="1" applyAlignment="1">
      <alignment horizontal="right"/>
    </xf>
    <xf numFmtId="49" fontId="27" fillId="0" borderId="85" xfId="4" applyNumberFormat="1" applyFont="1" applyFill="1" applyBorder="1" applyAlignment="1">
      <alignment horizontal="right"/>
    </xf>
    <xf numFmtId="171" fontId="27" fillId="0" borderId="9" xfId="4" applyNumberFormat="1" applyFont="1" applyFill="1" applyBorder="1" applyAlignment="1"/>
    <xf numFmtId="165" fontId="24" fillId="0" borderId="5" xfId="4" applyNumberFormat="1" applyFont="1" applyFill="1" applyBorder="1" applyAlignment="1">
      <alignment horizontal="left" wrapText="1"/>
    </xf>
    <xf numFmtId="165" fontId="24" fillId="0" borderId="5" xfId="4" applyNumberFormat="1" applyFont="1" applyFill="1" applyBorder="1" applyAlignment="1">
      <alignment horizontal="right" wrapText="1"/>
    </xf>
    <xf numFmtId="165" fontId="24" fillId="0" borderId="26" xfId="4" applyNumberFormat="1" applyFont="1" applyFill="1" applyBorder="1" applyAlignment="1">
      <alignment horizontal="left" wrapText="1"/>
    </xf>
    <xf numFmtId="165" fontId="24" fillId="8" borderId="5" xfId="4" applyNumberFormat="1" applyFont="1" applyFill="1" applyBorder="1" applyAlignment="1">
      <alignment horizontal="left" wrapText="1"/>
    </xf>
    <xf numFmtId="165" fontId="24" fillId="0" borderId="5" xfId="4" applyNumberFormat="1" applyFont="1" applyFill="1" applyBorder="1" applyAlignment="1">
      <alignment wrapText="1"/>
    </xf>
    <xf numFmtId="170" fontId="24" fillId="0" borderId="23" xfId="1" applyNumberFormat="1" applyFont="1" applyFill="1" applyBorder="1" applyAlignment="1">
      <alignment wrapText="1"/>
    </xf>
    <xf numFmtId="165" fontId="24" fillId="8" borderId="5" xfId="4" applyNumberFormat="1" applyFont="1" applyFill="1" applyBorder="1" applyAlignment="1">
      <alignment wrapText="1"/>
    </xf>
    <xf numFmtId="165" fontId="24" fillId="0" borderId="51" xfId="4" applyNumberFormat="1" applyFont="1" applyFill="1" applyBorder="1" applyAlignment="1">
      <alignment wrapText="1"/>
    </xf>
    <xf numFmtId="165" fontId="24" fillId="0" borderId="51" xfId="4" applyNumberFormat="1" applyFont="1" applyFill="1" applyBorder="1" applyAlignment="1">
      <alignment horizontal="left" wrapText="1"/>
    </xf>
    <xf numFmtId="0" fontId="0" fillId="0" borderId="111" xfId="0" applyBorder="1"/>
    <xf numFmtId="170" fontId="29" fillId="0" borderId="51" xfId="1" applyNumberFormat="1" applyFont="1" applyFill="1" applyBorder="1" applyAlignment="1">
      <alignment horizontal="left"/>
    </xf>
    <xf numFmtId="49" fontId="31" fillId="0" borderId="51" xfId="0" applyNumberFormat="1" applyFont="1" applyFill="1" applyBorder="1" applyAlignment="1">
      <alignment horizontal="left"/>
    </xf>
    <xf numFmtId="170" fontId="21" fillId="0" borderId="51" xfId="1" applyNumberFormat="1" applyFont="1" applyFill="1" applyBorder="1" applyAlignment="1">
      <alignment vertical="center"/>
    </xf>
    <xf numFmtId="49" fontId="24" fillId="0" borderId="79" xfId="4" applyNumberFormat="1" applyFont="1" applyFill="1" applyBorder="1" applyAlignment="1">
      <alignment horizontal="left"/>
    </xf>
    <xf numFmtId="49" fontId="18" fillId="0" borderId="79" xfId="4" applyNumberFormat="1" applyFont="1" applyFill="1" applyBorder="1" applyAlignment="1">
      <alignment horizontal="left"/>
    </xf>
    <xf numFmtId="49" fontId="24" fillId="0" borderId="79" xfId="4" applyNumberFormat="1" applyFont="1" applyFill="1" applyBorder="1" applyAlignment="1">
      <alignment horizontal="left"/>
    </xf>
    <xf numFmtId="0" fontId="15" fillId="0" borderId="74" xfId="0" applyNumberFormat="1" applyFont="1" applyBorder="1" applyAlignment="1"/>
    <xf numFmtId="170" fontId="24" fillId="0" borderId="51" xfId="1" applyNumberFormat="1" applyFont="1" applyFill="1" applyBorder="1" applyAlignment="1"/>
    <xf numFmtId="165" fontId="24" fillId="0" borderId="79" xfId="4" applyNumberFormat="1" applyFont="1" applyFill="1" applyBorder="1" applyAlignment="1">
      <alignment horizontal="left" wrapText="1"/>
    </xf>
    <xf numFmtId="170" fontId="24" fillId="0" borderId="98" xfId="1" applyNumberFormat="1" applyFont="1" applyFill="1" applyBorder="1" applyAlignment="1"/>
    <xf numFmtId="49" fontId="18" fillId="0" borderId="100" xfId="4" applyNumberFormat="1" applyFont="1" applyFill="1" applyBorder="1" applyAlignment="1">
      <alignment horizontal="left"/>
    </xf>
    <xf numFmtId="49" fontId="18" fillId="0" borderId="98" xfId="4" applyNumberFormat="1" applyFont="1" applyFill="1" applyBorder="1" applyAlignment="1">
      <alignment horizontal="left"/>
    </xf>
    <xf numFmtId="0" fontId="35" fillId="0" borderId="0" xfId="0" applyFont="1" applyAlignment="1"/>
    <xf numFmtId="0" fontId="35" fillId="0" borderId="0" xfId="0" applyFont="1" applyAlignment="1">
      <alignment vertical="center"/>
    </xf>
    <xf numFmtId="49" fontId="18" fillId="0" borderId="79" xfId="4" applyNumberFormat="1" applyFont="1" applyFill="1" applyBorder="1" applyAlignment="1">
      <alignment horizontal="left"/>
    </xf>
    <xf numFmtId="49" fontId="18" fillId="0" borderId="33" xfId="4" applyNumberFormat="1" applyFont="1" applyFill="1" applyBorder="1" applyAlignment="1">
      <alignment horizontal="left"/>
    </xf>
    <xf numFmtId="49" fontId="18" fillId="0" borderId="34" xfId="4" applyNumberFormat="1" applyFont="1" applyFill="1" applyBorder="1" applyAlignment="1">
      <alignment horizontal="left"/>
    </xf>
    <xf numFmtId="168" fontId="24" fillId="0" borderId="23" xfId="4" applyNumberFormat="1" applyFont="1" applyFill="1" applyBorder="1" applyAlignment="1">
      <alignment horizontal="left"/>
    </xf>
    <xf numFmtId="0" fontId="24" fillId="0" borderId="23" xfId="4" applyFont="1" applyFill="1" applyBorder="1" applyAlignment="1">
      <alignment horizontal="left"/>
    </xf>
    <xf numFmtId="168" fontId="18" fillId="0" borderId="23" xfId="4" applyNumberFormat="1" applyFont="1" applyFill="1" applyBorder="1" applyAlignment="1">
      <alignment horizontal="left"/>
    </xf>
    <xf numFmtId="49" fontId="18" fillId="8" borderId="23" xfId="4" applyNumberFormat="1" applyFont="1" applyFill="1" applyBorder="1" applyAlignment="1">
      <alignment horizontal="left"/>
    </xf>
    <xf numFmtId="49" fontId="24" fillId="0" borderId="79" xfId="4" applyNumberFormat="1" applyFont="1" applyFill="1" applyBorder="1" applyAlignment="1"/>
    <xf numFmtId="49" fontId="24" fillId="0" borderId="33" xfId="4" applyNumberFormat="1" applyFont="1" applyFill="1" applyBorder="1" applyAlignment="1"/>
    <xf numFmtId="49" fontId="24" fillId="0" borderId="34" xfId="4" applyNumberFormat="1" applyFont="1" applyFill="1" applyBorder="1" applyAlignment="1"/>
    <xf numFmtId="44" fontId="20" fillId="0" borderId="32" xfId="1" applyFont="1" applyFill="1" applyBorder="1" applyAlignment="1">
      <alignment horizontal="center"/>
    </xf>
    <xf numFmtId="44" fontId="20" fillId="0" borderId="33" xfId="1" applyFont="1" applyFill="1" applyBorder="1" applyAlignment="1">
      <alignment horizontal="center"/>
    </xf>
    <xf numFmtId="44" fontId="20" fillId="0" borderId="34" xfId="1" applyFont="1" applyFill="1" applyBorder="1" applyAlignment="1">
      <alignment horizontal="center"/>
    </xf>
    <xf numFmtId="49" fontId="24" fillId="0" borderId="65" xfId="4" applyNumberFormat="1" applyFont="1" applyFill="1" applyBorder="1" applyAlignment="1"/>
    <xf numFmtId="49" fontId="24" fillId="0" borderId="19" xfId="4" applyNumberFormat="1" applyFont="1" applyFill="1" applyBorder="1" applyAlignment="1"/>
    <xf numFmtId="49" fontId="24" fillId="0" borderId="50" xfId="4" applyNumberFormat="1" applyFont="1" applyFill="1" applyBorder="1" applyAlignment="1"/>
    <xf numFmtId="49" fontId="17" fillId="5" borderId="65" xfId="0" applyNumberFormat="1" applyFont="1" applyFill="1" applyBorder="1" applyAlignment="1">
      <alignment horizontal="center" vertical="center"/>
    </xf>
    <xf numFmtId="49" fontId="17" fillId="5" borderId="19" xfId="0" applyNumberFormat="1" applyFont="1" applyFill="1" applyBorder="1" applyAlignment="1">
      <alignment horizontal="center" vertical="center"/>
    </xf>
    <xf numFmtId="49" fontId="17" fillId="5" borderId="66" xfId="0" applyNumberFormat="1" applyFont="1" applyFill="1" applyBorder="1" applyAlignment="1">
      <alignment horizontal="center" vertical="center"/>
    </xf>
    <xf numFmtId="49" fontId="17" fillId="5" borderId="67" xfId="0" applyNumberFormat="1" applyFont="1" applyFill="1" applyBorder="1" applyAlignment="1">
      <alignment horizontal="center" vertical="center"/>
    </xf>
    <xf numFmtId="49" fontId="17" fillId="5" borderId="0" xfId="0" applyNumberFormat="1" applyFont="1" applyFill="1" applyBorder="1" applyAlignment="1">
      <alignment horizontal="center" vertical="center"/>
    </xf>
    <xf numFmtId="49" fontId="17" fillId="5" borderId="81" xfId="0" applyNumberFormat="1" applyFont="1" applyFill="1" applyBorder="1" applyAlignment="1">
      <alignment horizontal="center" vertical="center"/>
    </xf>
    <xf numFmtId="49" fontId="25" fillId="5" borderId="57" xfId="0" applyNumberFormat="1" applyFont="1" applyFill="1" applyBorder="1" applyAlignment="1">
      <alignment horizontal="center" vertical="center" wrapText="1"/>
    </xf>
    <xf numFmtId="49" fontId="25" fillId="5" borderId="66" xfId="0" applyNumberFormat="1" applyFont="1" applyFill="1" applyBorder="1" applyAlignment="1">
      <alignment horizontal="center" vertical="center" wrapText="1"/>
    </xf>
    <xf numFmtId="49" fontId="25" fillId="5" borderId="69" xfId="0" applyNumberFormat="1" applyFont="1" applyFill="1" applyBorder="1" applyAlignment="1">
      <alignment horizontal="center" vertical="center" wrapText="1"/>
    </xf>
    <xf numFmtId="49" fontId="25" fillId="5" borderId="68" xfId="0" applyNumberFormat="1" applyFont="1" applyFill="1" applyBorder="1" applyAlignment="1">
      <alignment horizontal="center" vertical="center" wrapText="1"/>
    </xf>
    <xf numFmtId="49" fontId="24" fillId="7" borderId="79" xfId="4" applyNumberFormat="1" applyFont="1" applyFill="1" applyBorder="1" applyAlignment="1">
      <alignment horizontal="left"/>
    </xf>
    <xf numFmtId="49" fontId="24" fillId="7" borderId="33" xfId="4" applyNumberFormat="1" applyFont="1" applyFill="1" applyBorder="1" applyAlignment="1">
      <alignment horizontal="left"/>
    </xf>
    <xf numFmtId="49" fontId="24" fillId="7" borderId="29" xfId="4" applyNumberFormat="1" applyFont="1" applyFill="1" applyBorder="1" applyAlignment="1">
      <alignment horizontal="left"/>
    </xf>
    <xf numFmtId="49" fontId="24" fillId="7" borderId="30" xfId="4" applyNumberFormat="1" applyFont="1" applyFill="1" applyBorder="1" applyAlignment="1">
      <alignment horizontal="left"/>
    </xf>
    <xf numFmtId="49" fontId="24" fillId="7" borderId="34" xfId="4" applyNumberFormat="1" applyFont="1" applyFill="1" applyBorder="1" applyAlignment="1">
      <alignment horizontal="left"/>
    </xf>
    <xf numFmtId="0" fontId="24" fillId="0" borderId="24" xfId="4" applyNumberFormat="1" applyFont="1" applyFill="1" applyBorder="1" applyAlignment="1"/>
    <xf numFmtId="0" fontId="24" fillId="0" borderId="25" xfId="4" applyNumberFormat="1" applyFont="1" applyFill="1" applyBorder="1" applyAlignment="1"/>
    <xf numFmtId="0" fontId="25" fillId="5" borderId="59" xfId="0" applyNumberFormat="1" applyFont="1" applyFill="1" applyBorder="1" applyAlignment="1">
      <alignment horizontal="center"/>
    </xf>
    <xf numFmtId="0" fontId="25" fillId="5" borderId="60" xfId="0" applyNumberFormat="1" applyFont="1" applyFill="1" applyBorder="1" applyAlignment="1">
      <alignment horizontal="center"/>
    </xf>
    <xf numFmtId="49" fontId="24" fillId="0" borderId="79" xfId="4" applyNumberFormat="1" applyFont="1" applyFill="1" applyBorder="1" applyAlignment="1">
      <alignment horizontal="left"/>
    </xf>
    <xf numFmtId="49" fontId="24" fillId="0" borderId="33" xfId="4" applyNumberFormat="1" applyFont="1" applyFill="1" applyBorder="1" applyAlignment="1">
      <alignment horizontal="left"/>
    </xf>
    <xf numFmtId="49" fontId="24" fillId="0" borderId="34" xfId="4" applyNumberFormat="1" applyFont="1" applyFill="1" applyBorder="1" applyAlignment="1">
      <alignment horizontal="left"/>
    </xf>
    <xf numFmtId="0" fontId="24" fillId="0" borderId="5" xfId="4" applyNumberFormat="1" applyFont="1" applyFill="1" applyBorder="1" applyAlignment="1"/>
    <xf numFmtId="0" fontId="24" fillId="0" borderId="3" xfId="4" applyNumberFormat="1" applyFont="1" applyFill="1" applyBorder="1" applyAlignment="1"/>
    <xf numFmtId="165" fontId="26" fillId="0" borderId="5" xfId="4" applyNumberFormat="1" applyFont="1" applyFill="1" applyBorder="1" applyAlignment="1">
      <alignment horizontal="left" wrapText="1"/>
    </xf>
    <xf numFmtId="165" fontId="26" fillId="0" borderId="3" xfId="4" applyNumberFormat="1" applyFont="1" applyFill="1" applyBorder="1" applyAlignment="1">
      <alignment horizontal="left" wrapText="1"/>
    </xf>
    <xf numFmtId="49" fontId="27" fillId="0" borderId="29" xfId="4" applyNumberFormat="1" applyFont="1" applyFill="1" applyBorder="1" applyAlignment="1">
      <alignment horizontal="center"/>
    </xf>
    <xf numFmtId="49" fontId="27" fillId="0" borderId="30" xfId="4" applyNumberFormat="1" applyFont="1" applyFill="1" applyBorder="1" applyAlignment="1">
      <alignment horizontal="center"/>
    </xf>
    <xf numFmtId="49" fontId="30" fillId="6" borderId="24" xfId="0" applyNumberFormat="1" applyFont="1" applyFill="1" applyBorder="1" applyAlignment="1">
      <alignment horizontal="center" wrapText="1"/>
    </xf>
    <xf numFmtId="0" fontId="30" fillId="6" borderId="25" xfId="0" applyNumberFormat="1" applyFont="1" applyFill="1" applyBorder="1" applyAlignment="1">
      <alignment horizontal="center" wrapText="1"/>
    </xf>
    <xf numFmtId="167" fontId="30" fillId="6" borderId="24" xfId="0" applyNumberFormat="1" applyFont="1" applyFill="1" applyBorder="1" applyAlignment="1">
      <alignment horizontal="center" wrapText="1"/>
    </xf>
    <xf numFmtId="167" fontId="30" fillId="6" borderId="25" xfId="0" applyNumberFormat="1" applyFont="1" applyFill="1" applyBorder="1" applyAlignment="1">
      <alignment horizontal="center" wrapText="1"/>
    </xf>
    <xf numFmtId="49" fontId="24" fillId="0" borderId="65" xfId="4" applyNumberFormat="1" applyFont="1" applyFill="1" applyBorder="1" applyAlignment="1">
      <alignment horizontal="left"/>
    </xf>
    <xf numFmtId="49" fontId="24" fillId="0" borderId="19" xfId="4" applyNumberFormat="1" applyFont="1" applyFill="1" applyBorder="1" applyAlignment="1">
      <alignment horizontal="left"/>
    </xf>
    <xf numFmtId="49" fontId="24" fillId="0" borderId="50" xfId="4" applyNumberFormat="1" applyFont="1" applyFill="1" applyBorder="1" applyAlignment="1">
      <alignment horizontal="left"/>
    </xf>
    <xf numFmtId="44" fontId="27" fillId="0" borderId="79" xfId="1" applyFont="1" applyFill="1" applyBorder="1" applyAlignment="1">
      <alignment horizontal="center"/>
    </xf>
    <xf numFmtId="44" fontId="27" fillId="0" borderId="33" xfId="1" applyFont="1" applyFill="1" applyBorder="1" applyAlignment="1">
      <alignment horizontal="center"/>
    </xf>
    <xf numFmtId="165" fontId="26" fillId="7" borderId="5" xfId="4" applyNumberFormat="1" applyFont="1" applyFill="1" applyBorder="1" applyAlignment="1">
      <alignment wrapText="1"/>
    </xf>
    <xf numFmtId="165" fontId="26" fillId="7" borderId="3" xfId="4" applyNumberFormat="1" applyFont="1" applyFill="1" applyBorder="1" applyAlignment="1">
      <alignment wrapText="1"/>
    </xf>
    <xf numFmtId="165" fontId="26" fillId="8" borderId="5" xfId="4" applyNumberFormat="1" applyFont="1" applyFill="1" applyBorder="1" applyAlignment="1">
      <alignment wrapText="1"/>
    </xf>
    <xf numFmtId="165" fontId="26" fillId="8" borderId="3" xfId="4" applyNumberFormat="1" applyFont="1" applyFill="1" applyBorder="1" applyAlignment="1">
      <alignment wrapText="1"/>
    </xf>
    <xf numFmtId="49" fontId="27" fillId="0" borderId="79" xfId="4" applyNumberFormat="1" applyFont="1" applyFill="1" applyBorder="1" applyAlignment="1">
      <alignment horizontal="center"/>
    </xf>
    <xf numFmtId="49" fontId="27" fillId="0" borderId="33" xfId="4" applyNumberFormat="1" applyFont="1" applyFill="1" applyBorder="1" applyAlignment="1">
      <alignment horizontal="center"/>
    </xf>
    <xf numFmtId="0" fontId="27" fillId="0" borderId="45" xfId="4" applyNumberFormat="1" applyFont="1" applyFill="1" applyBorder="1" applyAlignment="1">
      <alignment horizontal="center"/>
    </xf>
    <xf numFmtId="0" fontId="27" fillId="0" borderId="46" xfId="4" applyNumberFormat="1" applyFont="1" applyFill="1" applyBorder="1" applyAlignment="1">
      <alignment horizontal="center"/>
    </xf>
    <xf numFmtId="0" fontId="27" fillId="0" borderId="47" xfId="4" applyNumberFormat="1" applyFont="1" applyFill="1" applyBorder="1" applyAlignment="1">
      <alignment horizontal="center"/>
    </xf>
    <xf numFmtId="0" fontId="27" fillId="0" borderId="40" xfId="4" applyNumberFormat="1" applyFont="1" applyFill="1" applyBorder="1" applyAlignment="1">
      <alignment horizontal="center"/>
    </xf>
    <xf numFmtId="0" fontId="27" fillId="0" borderId="48" xfId="4" applyNumberFormat="1" applyFont="1" applyFill="1" applyBorder="1" applyAlignment="1">
      <alignment horizontal="center"/>
    </xf>
    <xf numFmtId="43" fontId="24" fillId="0" borderId="41" xfId="5" applyFont="1" applyFill="1" applyBorder="1" applyAlignment="1">
      <alignment vertical="center" wrapText="1"/>
    </xf>
    <xf numFmtId="43" fontId="24" fillId="0" borderId="25" xfId="5" applyFont="1" applyFill="1" applyBorder="1" applyAlignment="1">
      <alignment vertical="center" wrapText="1"/>
    </xf>
    <xf numFmtId="49" fontId="24" fillId="0" borderId="41" xfId="4" applyNumberFormat="1" applyFont="1" applyFill="1" applyBorder="1" applyAlignment="1">
      <alignment vertical="center" wrapText="1"/>
    </xf>
    <xf numFmtId="49" fontId="24" fillId="0" borderId="25" xfId="4" applyNumberFormat="1" applyFont="1" applyFill="1" applyBorder="1" applyAlignment="1">
      <alignment vertical="center" wrapText="1"/>
    </xf>
    <xf numFmtId="49" fontId="24" fillId="0" borderId="95" xfId="4" applyNumberFormat="1" applyFont="1" applyFill="1" applyBorder="1" applyAlignment="1">
      <alignment vertical="center" wrapText="1"/>
    </xf>
    <xf numFmtId="49" fontId="24" fillId="0" borderId="96" xfId="4" applyNumberFormat="1" applyFont="1" applyFill="1" applyBorder="1" applyAlignment="1">
      <alignment vertical="center" wrapText="1"/>
    </xf>
    <xf numFmtId="49" fontId="24" fillId="0" borderId="24" xfId="4" applyNumberFormat="1" applyFont="1" applyFill="1" applyBorder="1" applyAlignment="1">
      <alignment vertical="center"/>
    </xf>
    <xf numFmtId="49" fontId="24" fillId="0" borderId="33" xfId="4" applyNumberFormat="1" applyFont="1" applyFill="1" applyBorder="1" applyAlignment="1">
      <alignment vertical="center"/>
    </xf>
    <xf numFmtId="49" fontId="24" fillId="0" borderId="34" xfId="4" applyNumberFormat="1" applyFont="1" applyFill="1" applyBorder="1" applyAlignment="1">
      <alignment vertical="center"/>
    </xf>
    <xf numFmtId="49" fontId="24" fillId="0" borderId="43" xfId="4" applyNumberFormat="1" applyFont="1" applyFill="1" applyBorder="1" applyAlignment="1">
      <alignment vertical="center"/>
    </xf>
    <xf numFmtId="49" fontId="24" fillId="0" borderId="37" xfId="4" applyNumberFormat="1" applyFont="1" applyFill="1" applyBorder="1" applyAlignment="1">
      <alignment vertical="center"/>
    </xf>
    <xf numFmtId="49" fontId="24" fillId="0" borderId="44" xfId="4" applyNumberFormat="1" applyFont="1" applyFill="1" applyBorder="1" applyAlignment="1">
      <alignment vertical="center"/>
    </xf>
    <xf numFmtId="49" fontId="24" fillId="0" borderId="42" xfId="4" applyNumberFormat="1" applyFont="1" applyFill="1" applyBorder="1" applyAlignment="1">
      <alignment vertical="center" wrapText="1"/>
    </xf>
    <xf numFmtId="49" fontId="24" fillId="0" borderId="18" xfId="4" applyNumberFormat="1" applyFont="1" applyFill="1" applyBorder="1" applyAlignment="1">
      <alignment vertical="center" wrapText="1"/>
    </xf>
    <xf numFmtId="49" fontId="24" fillId="0" borderId="79" xfId="4" applyNumberFormat="1" applyFont="1" applyFill="1" applyBorder="1" applyAlignment="1">
      <alignment vertical="center" wrapText="1"/>
    </xf>
    <xf numFmtId="49" fontId="24" fillId="0" borderId="94" xfId="4" applyNumberFormat="1" applyFont="1" applyFill="1" applyBorder="1" applyAlignment="1">
      <alignment vertical="center" wrapText="1"/>
    </xf>
    <xf numFmtId="43" fontId="24" fillId="0" borderId="2" xfId="5" applyFont="1" applyFill="1" applyBorder="1" applyAlignment="1">
      <alignment vertical="center" wrapText="1"/>
    </xf>
    <xf numFmtId="43" fontId="24" fillId="0" borderId="17" xfId="5" applyFont="1" applyFill="1" applyBorder="1" applyAlignment="1">
      <alignment vertical="center" wrapText="1"/>
    </xf>
    <xf numFmtId="0" fontId="18" fillId="0" borderId="79" xfId="0" applyNumberFormat="1" applyFont="1" applyFill="1" applyBorder="1" applyAlignment="1">
      <alignment horizontal="left"/>
    </xf>
    <xf numFmtId="0" fontId="18" fillId="0" borderId="33" xfId="0" applyNumberFormat="1" applyFont="1" applyFill="1" applyBorder="1" applyAlignment="1">
      <alignment horizontal="left"/>
    </xf>
    <xf numFmtId="0" fontId="18" fillId="0" borderId="34" xfId="0" applyNumberFormat="1" applyFont="1" applyFill="1" applyBorder="1" applyAlignment="1">
      <alignment horizontal="left"/>
    </xf>
    <xf numFmtId="43" fontId="24" fillId="0" borderId="79" xfId="5" applyFont="1" applyFill="1" applyBorder="1" applyAlignment="1">
      <alignment vertical="center" wrapText="1"/>
    </xf>
    <xf numFmtId="43" fontId="24" fillId="0" borderId="94" xfId="5" applyFont="1" applyFill="1" applyBorder="1" applyAlignment="1">
      <alignment vertical="center" wrapText="1"/>
    </xf>
    <xf numFmtId="168" fontId="24" fillId="8" borderId="23" xfId="0" applyNumberFormat="1" applyFont="1" applyFill="1" applyBorder="1" applyAlignment="1">
      <alignment horizontal="left"/>
    </xf>
    <xf numFmtId="168" fontId="18" fillId="0" borderId="23" xfId="0" applyNumberFormat="1" applyFont="1" applyFill="1" applyBorder="1" applyAlignment="1">
      <alignment horizontal="left"/>
    </xf>
    <xf numFmtId="0" fontId="18" fillId="0" borderId="23" xfId="0" applyNumberFormat="1" applyFont="1" applyFill="1" applyBorder="1" applyAlignment="1">
      <alignment horizontal="left"/>
    </xf>
    <xf numFmtId="49" fontId="21" fillId="0" borderId="65" xfId="0" applyNumberFormat="1" applyFont="1" applyFill="1" applyBorder="1" applyAlignment="1">
      <alignment horizontal="center"/>
    </xf>
    <xf numFmtId="49" fontId="21" fillId="0" borderId="19" xfId="0" applyNumberFormat="1" applyFont="1" applyFill="1" applyBorder="1" applyAlignment="1">
      <alignment horizontal="center"/>
    </xf>
    <xf numFmtId="165" fontId="26" fillId="8" borderId="5" xfId="4" applyNumberFormat="1" applyFont="1" applyFill="1" applyBorder="1" applyAlignment="1">
      <alignment horizontal="left" wrapText="1"/>
    </xf>
    <xf numFmtId="165" fontId="26" fillId="8" borderId="3" xfId="4" applyNumberFormat="1" applyFont="1" applyFill="1" applyBorder="1" applyAlignment="1">
      <alignment horizontal="left" wrapText="1"/>
    </xf>
    <xf numFmtId="49" fontId="27" fillId="0" borderId="0" xfId="4" applyNumberFormat="1" applyFont="1" applyFill="1" applyBorder="1" applyAlignment="1">
      <alignment horizontal="center"/>
    </xf>
    <xf numFmtId="49" fontId="27" fillId="0" borderId="72" xfId="4" applyNumberFormat="1" applyFont="1" applyFill="1" applyBorder="1" applyAlignment="1">
      <alignment horizontal="center"/>
    </xf>
    <xf numFmtId="165" fontId="26" fillId="7" borderId="5" xfId="4" applyNumberFormat="1" applyFont="1" applyFill="1" applyBorder="1" applyAlignment="1">
      <alignment horizontal="left" wrapText="1"/>
    </xf>
    <xf numFmtId="165" fontId="26" fillId="7" borderId="3" xfId="4" applyNumberFormat="1" applyFont="1" applyFill="1" applyBorder="1" applyAlignment="1">
      <alignment horizontal="left" wrapText="1"/>
    </xf>
    <xf numFmtId="165" fontId="26" fillId="0" borderId="65" xfId="4" applyNumberFormat="1" applyFont="1" applyFill="1" applyBorder="1" applyAlignment="1">
      <alignment horizontal="left" wrapText="1"/>
    </xf>
    <xf numFmtId="165" fontId="26" fillId="0" borderId="50" xfId="4" applyNumberFormat="1" applyFont="1" applyFill="1" applyBorder="1" applyAlignment="1">
      <alignment horizontal="left" wrapText="1"/>
    </xf>
    <xf numFmtId="165" fontId="26" fillId="0" borderId="5" xfId="4" applyNumberFormat="1" applyFont="1" applyFill="1" applyBorder="1" applyAlignment="1">
      <alignment wrapText="1"/>
    </xf>
    <xf numFmtId="165" fontId="26" fillId="0" borderId="3" xfId="4" applyNumberFormat="1" applyFont="1" applyFill="1" applyBorder="1" applyAlignment="1">
      <alignment wrapText="1"/>
    </xf>
    <xf numFmtId="49" fontId="18" fillId="0" borderId="23" xfId="4" applyNumberFormat="1" applyFont="1" applyFill="1" applyBorder="1" applyAlignment="1">
      <alignment horizontal="left"/>
    </xf>
    <xf numFmtId="170" fontId="21" fillId="5" borderId="52" xfId="1" applyNumberFormat="1" applyFont="1" applyFill="1" applyBorder="1" applyAlignment="1">
      <alignment horizontal="center" vertical="center"/>
    </xf>
    <xf numFmtId="170" fontId="21" fillId="5" borderId="70" xfId="1" applyNumberFormat="1" applyFont="1" applyFill="1" applyBorder="1" applyAlignment="1">
      <alignment horizontal="center" vertical="center"/>
    </xf>
    <xf numFmtId="49" fontId="32" fillId="0" borderId="79" xfId="0" applyNumberFormat="1" applyFont="1" applyFill="1" applyBorder="1" applyAlignment="1">
      <alignment horizontal="center"/>
    </xf>
    <xf numFmtId="49" fontId="32" fillId="0" borderId="91" xfId="0" applyNumberFormat="1" applyFont="1" applyFill="1" applyBorder="1" applyAlignment="1">
      <alignment horizontal="center"/>
    </xf>
    <xf numFmtId="49" fontId="32" fillId="0" borderId="90" xfId="0" applyNumberFormat="1" applyFont="1" applyFill="1" applyBorder="1" applyAlignment="1">
      <alignment horizontal="center"/>
    </xf>
    <xf numFmtId="44" fontId="19" fillId="0" borderId="79" xfId="1" applyFont="1" applyFill="1" applyBorder="1" applyAlignment="1">
      <alignment horizontal="center"/>
    </xf>
    <xf numFmtId="44" fontId="19" fillId="0" borderId="33" xfId="1" applyFont="1" applyFill="1" applyBorder="1" applyAlignment="1">
      <alignment horizontal="center"/>
    </xf>
    <xf numFmtId="0" fontId="21" fillId="0" borderId="75" xfId="0" applyNumberFormat="1" applyFont="1" applyFill="1" applyBorder="1" applyAlignment="1">
      <alignment horizontal="center"/>
    </xf>
    <xf numFmtId="0" fontId="21" fillId="0" borderId="76" xfId="0" applyNumberFormat="1" applyFont="1" applyFill="1" applyBorder="1" applyAlignment="1">
      <alignment horizontal="center"/>
    </xf>
    <xf numFmtId="49" fontId="27" fillId="0" borderId="79" xfId="4" applyNumberFormat="1" applyFont="1" applyFill="1" applyBorder="1" applyAlignment="1">
      <alignment horizontal="left" indent="8"/>
    </xf>
    <xf numFmtId="49" fontId="27" fillId="0" borderId="41" xfId="4" applyNumberFormat="1" applyFont="1" applyFill="1" applyBorder="1" applyAlignment="1">
      <alignment horizontal="left" indent="8"/>
    </xf>
    <xf numFmtId="49" fontId="27" fillId="0" borderId="90" xfId="4" applyNumberFormat="1" applyFont="1" applyFill="1" applyBorder="1" applyAlignment="1">
      <alignment horizontal="left" indent="8"/>
    </xf>
    <xf numFmtId="0" fontId="19" fillId="0" borderId="77" xfId="0" applyNumberFormat="1" applyFont="1" applyFill="1" applyBorder="1" applyAlignment="1">
      <alignment horizontal="center"/>
    </xf>
    <xf numFmtId="0" fontId="19" fillId="0" borderId="73" xfId="0" applyNumberFormat="1" applyFont="1" applyFill="1" applyBorder="1" applyAlignment="1">
      <alignment horizontal="center"/>
    </xf>
    <xf numFmtId="49" fontId="25" fillId="5" borderId="19" xfId="0" applyNumberFormat="1" applyFont="1" applyFill="1" applyBorder="1" applyAlignment="1">
      <alignment horizontal="center" wrapText="1"/>
    </xf>
    <xf numFmtId="0" fontId="25" fillId="5" borderId="19" xfId="0" applyNumberFormat="1" applyFont="1" applyFill="1" applyBorder="1" applyAlignment="1">
      <alignment horizontal="center" wrapText="1"/>
    </xf>
    <xf numFmtId="165" fontId="26" fillId="7" borderId="19" xfId="4" applyNumberFormat="1" applyFont="1" applyFill="1" applyBorder="1" applyAlignment="1">
      <alignment horizontal="left" wrapText="1"/>
    </xf>
    <xf numFmtId="165" fontId="26" fillId="7" borderId="14" xfId="4" applyNumberFormat="1" applyFont="1" applyFill="1" applyBorder="1" applyAlignment="1">
      <alignment horizontal="left" wrapText="1"/>
    </xf>
    <xf numFmtId="0" fontId="24" fillId="7" borderId="24" xfId="4" applyNumberFormat="1" applyFont="1" applyFill="1" applyBorder="1" applyAlignment="1"/>
    <xf numFmtId="0" fontId="24" fillId="7" borderId="25" xfId="4" applyNumberFormat="1" applyFont="1" applyFill="1" applyBorder="1" applyAlignment="1"/>
    <xf numFmtId="170" fontId="24" fillId="0" borderId="100" xfId="1" applyNumberFormat="1" applyFont="1" applyFill="1" applyBorder="1" applyAlignment="1">
      <alignment horizontal="center"/>
    </xf>
    <xf numFmtId="170" fontId="24" fillId="0" borderId="98" xfId="1" applyNumberFormat="1" applyFont="1" applyFill="1" applyBorder="1" applyAlignment="1">
      <alignment horizontal="center"/>
    </xf>
    <xf numFmtId="0" fontId="21" fillId="0" borderId="79" xfId="0" applyNumberFormat="1" applyFont="1" applyFill="1" applyBorder="1" applyAlignment="1">
      <alignment horizontal="center"/>
    </xf>
    <xf numFmtId="0" fontId="21" fillId="0" borderId="98" xfId="0" applyNumberFormat="1" applyFont="1" applyFill="1" applyBorder="1" applyAlignment="1">
      <alignment horizontal="center"/>
    </xf>
    <xf numFmtId="170" fontId="24" fillId="0" borderId="79" xfId="1" applyNumberFormat="1" applyFont="1" applyFill="1" applyBorder="1" applyAlignment="1">
      <alignment horizontal="center"/>
    </xf>
    <xf numFmtId="49" fontId="27" fillId="0" borderId="51" xfId="4" applyNumberFormat="1" applyFont="1" applyFill="1" applyBorder="1" applyAlignment="1">
      <alignment horizontal="center"/>
    </xf>
    <xf numFmtId="49" fontId="27" fillId="0" borderId="98" xfId="4" applyNumberFormat="1" applyFont="1" applyFill="1" applyBorder="1" applyAlignment="1">
      <alignment horizontal="center"/>
    </xf>
    <xf numFmtId="167" fontId="24" fillId="0" borderId="24" xfId="0" applyNumberFormat="1" applyFont="1" applyFill="1" applyBorder="1" applyAlignment="1">
      <alignment horizontal="left" wrapText="1"/>
    </xf>
    <xf numFmtId="167" fontId="24" fillId="0" borderId="25" xfId="0" applyNumberFormat="1" applyFont="1" applyFill="1" applyBorder="1" applyAlignment="1">
      <alignment horizontal="left" wrapText="1"/>
    </xf>
    <xf numFmtId="49" fontId="24" fillId="0" borderId="24" xfId="0" applyNumberFormat="1" applyFont="1" applyFill="1" applyBorder="1" applyAlignment="1">
      <alignment horizontal="left" wrapText="1"/>
    </xf>
    <xf numFmtId="0" fontId="24" fillId="0" borderId="25" xfId="0" applyNumberFormat="1" applyFont="1" applyFill="1" applyBorder="1" applyAlignment="1">
      <alignment horizontal="left" wrapText="1"/>
    </xf>
    <xf numFmtId="49" fontId="11" fillId="6" borderId="5" xfId="0" applyNumberFormat="1" applyFont="1" applyFill="1" applyBorder="1" applyAlignment="1">
      <alignment horizontal="center" vertical="center"/>
    </xf>
    <xf numFmtId="49" fontId="11" fillId="6" borderId="4" xfId="0" applyNumberFormat="1" applyFont="1" applyFill="1" applyBorder="1" applyAlignment="1">
      <alignment horizontal="center" vertical="center"/>
    </xf>
    <xf numFmtId="49" fontId="11" fillId="6" borderId="3" xfId="0" applyNumberFormat="1" applyFont="1" applyFill="1" applyBorder="1" applyAlignment="1">
      <alignment horizontal="center" vertical="center"/>
    </xf>
    <xf numFmtId="0" fontId="3" fillId="0" borderId="1" xfId="0" applyFont="1" applyBorder="1" applyAlignment="1">
      <alignment horizontal="left"/>
    </xf>
    <xf numFmtId="0" fontId="3" fillId="0" borderId="5" xfId="0" applyFont="1" applyBorder="1" applyAlignment="1">
      <alignment horizontal="left"/>
    </xf>
    <xf numFmtId="0" fontId="3" fillId="0" borderId="3" xfId="0" applyFont="1" applyBorder="1" applyAlignment="1">
      <alignment horizontal="left"/>
    </xf>
    <xf numFmtId="0" fontId="13" fillId="0" borderId="0" xfId="0" applyFont="1" applyAlignment="1">
      <alignment horizontal="center"/>
    </xf>
    <xf numFmtId="49" fontId="5" fillId="3" borderId="5" xfId="0" applyNumberFormat="1" applyFont="1" applyFill="1" applyBorder="1" applyAlignment="1">
      <alignment horizontal="center"/>
    </xf>
    <xf numFmtId="49" fontId="5" fillId="3" borderId="4" xfId="0" applyNumberFormat="1" applyFont="1" applyFill="1" applyBorder="1" applyAlignment="1">
      <alignment horizontal="center"/>
    </xf>
    <xf numFmtId="49" fontId="5" fillId="3" borderId="1" xfId="0" applyNumberFormat="1" applyFont="1" applyFill="1" applyBorder="1" applyAlignment="1">
      <alignment horizontal="center"/>
    </xf>
    <xf numFmtId="164" fontId="12" fillId="2" borderId="1" xfId="0" applyNumberFormat="1" applyFont="1" applyFill="1" applyBorder="1" applyAlignment="1">
      <alignment horizontal="center"/>
    </xf>
    <xf numFmtId="49" fontId="36" fillId="9" borderId="5" xfId="0" applyNumberFormat="1" applyFont="1" applyFill="1" applyBorder="1" applyAlignment="1">
      <alignment horizontal="center" vertical="center"/>
    </xf>
    <xf numFmtId="49" fontId="36" fillId="9" borderId="3" xfId="0" applyNumberFormat="1" applyFont="1" applyFill="1" applyBorder="1" applyAlignment="1">
      <alignment horizontal="center" vertical="center"/>
    </xf>
    <xf numFmtId="49" fontId="36" fillId="9" borderId="1" xfId="0" applyNumberFormat="1" applyFont="1" applyFill="1" applyBorder="1" applyAlignment="1"/>
    <xf numFmtId="164" fontId="36" fillId="9" borderId="1" xfId="0" applyNumberFormat="1" applyFont="1" applyFill="1" applyBorder="1" applyAlignment="1"/>
    <xf numFmtId="49" fontId="36" fillId="9" borderId="1" xfId="0" applyNumberFormat="1" applyFont="1" applyFill="1" applyBorder="1" applyAlignment="1">
      <alignment horizontal="center" vertical="center"/>
    </xf>
    <xf numFmtId="164" fontId="36" fillId="9" borderId="1" xfId="0" applyNumberFormat="1" applyFont="1" applyFill="1" applyBorder="1" applyAlignment="1">
      <alignment horizontal="center"/>
    </xf>
    <xf numFmtId="49" fontId="36" fillId="9" borderId="4" xfId="0" applyNumberFormat="1" applyFont="1" applyFill="1" applyBorder="1" applyAlignment="1">
      <alignment horizontal="center" vertical="center"/>
    </xf>
    <xf numFmtId="49" fontId="36" fillId="9" borderId="5" xfId="0" applyNumberFormat="1" applyFont="1" applyFill="1" applyBorder="1" applyAlignment="1">
      <alignment horizontal="left" vertical="center"/>
    </xf>
    <xf numFmtId="49" fontId="36" fillId="9" borderId="4" xfId="0" applyNumberFormat="1" applyFont="1" applyFill="1" applyBorder="1" applyAlignment="1">
      <alignment horizontal="center" vertical="center"/>
    </xf>
    <xf numFmtId="49" fontId="36" fillId="9" borderId="8" xfId="0" applyNumberFormat="1" applyFont="1" applyFill="1" applyBorder="1" applyAlignment="1">
      <alignment vertical="center"/>
    </xf>
    <xf numFmtId="49" fontId="36" fillId="9" borderId="1" xfId="0" applyNumberFormat="1" applyFont="1" applyFill="1" applyBorder="1" applyAlignment="1">
      <alignment vertical="center"/>
    </xf>
    <xf numFmtId="49" fontId="8" fillId="10" borderId="13" xfId="0" applyNumberFormat="1" applyFont="1" applyFill="1" applyBorder="1" applyAlignment="1">
      <alignment horizontal="center"/>
    </xf>
    <xf numFmtId="49" fontId="8" fillId="10" borderId="12" xfId="0" applyNumberFormat="1" applyFont="1" applyFill="1" applyBorder="1" applyAlignment="1">
      <alignment horizontal="center"/>
    </xf>
    <xf numFmtId="49" fontId="8" fillId="10" borderId="0" xfId="0" applyNumberFormat="1" applyFont="1" applyFill="1" applyBorder="1" applyAlignment="1">
      <alignment horizontal="center"/>
    </xf>
    <xf numFmtId="49" fontId="8" fillId="10" borderId="16" xfId="0" applyNumberFormat="1" applyFont="1" applyFill="1" applyBorder="1" applyAlignment="1">
      <alignment horizontal="center"/>
    </xf>
    <xf numFmtId="49" fontId="17" fillId="10" borderId="102" xfId="0" applyNumberFormat="1" applyFont="1" applyFill="1" applyBorder="1" applyAlignment="1">
      <alignment vertical="center"/>
    </xf>
    <xf numFmtId="49" fontId="17" fillId="10" borderId="19" xfId="0" applyNumberFormat="1" applyFont="1" applyFill="1" applyBorder="1" applyAlignment="1">
      <alignment horizontal="center" vertical="center"/>
    </xf>
    <xf numFmtId="49" fontId="17" fillId="10" borderId="101" xfId="0" applyNumberFormat="1" applyFont="1" applyFill="1" applyBorder="1" applyAlignment="1">
      <alignment horizontal="center" vertical="center"/>
    </xf>
    <xf numFmtId="49" fontId="22" fillId="10" borderId="108" xfId="0" applyNumberFormat="1" applyFont="1" applyFill="1" applyBorder="1" applyAlignment="1">
      <alignment horizontal="center" vertical="center"/>
    </xf>
    <xf numFmtId="0" fontId="25" fillId="10" borderId="53" xfId="0" applyNumberFormat="1" applyFont="1" applyFill="1" applyBorder="1" applyAlignment="1">
      <alignment horizontal="center"/>
    </xf>
    <xf numFmtId="0" fontId="25" fillId="10" borderId="19" xfId="0" applyNumberFormat="1" applyFont="1" applyFill="1" applyBorder="1" applyAlignment="1">
      <alignment horizontal="center"/>
    </xf>
    <xf numFmtId="0" fontId="25" fillId="10" borderId="56" xfId="0" applyNumberFormat="1" applyFont="1" applyFill="1" applyBorder="1" applyAlignment="1">
      <alignment horizontal="center"/>
    </xf>
    <xf numFmtId="0" fontId="25" fillId="10" borderId="57" xfId="0" applyNumberFormat="1" applyFont="1" applyFill="1" applyBorder="1" applyAlignment="1">
      <alignment horizontal="center"/>
    </xf>
    <xf numFmtId="49" fontId="25" fillId="10" borderId="57" xfId="0" applyNumberFormat="1" applyFont="1" applyFill="1" applyBorder="1" applyAlignment="1">
      <alignment horizontal="center" vertical="center" wrapText="1"/>
    </xf>
    <xf numFmtId="49" fontId="17" fillId="10" borderId="109" xfId="0" applyNumberFormat="1" applyFont="1" applyFill="1" applyBorder="1" applyAlignment="1">
      <alignment horizontal="center" wrapText="1"/>
    </xf>
    <xf numFmtId="0" fontId="17" fillId="10" borderId="110" xfId="0" applyNumberFormat="1" applyFont="1" applyFill="1" applyBorder="1" applyAlignment="1">
      <alignment horizontal="center" wrapText="1"/>
    </xf>
    <xf numFmtId="170" fontId="21" fillId="10" borderId="52" xfId="1" applyNumberFormat="1" applyFont="1" applyFill="1" applyBorder="1" applyAlignment="1">
      <alignment horizontal="center" vertical="center"/>
    </xf>
    <xf numFmtId="49" fontId="21" fillId="10" borderId="0" xfId="0" applyNumberFormat="1" applyFont="1" applyFill="1" applyBorder="1" applyAlignment="1">
      <alignment vertical="center"/>
    </xf>
    <xf numFmtId="0" fontId="25" fillId="10" borderId="99" xfId="0" applyNumberFormat="1" applyFont="1" applyFill="1" applyBorder="1" applyAlignment="1">
      <alignment horizontal="center"/>
    </xf>
    <xf numFmtId="0" fontId="25" fillId="10" borderId="60" xfId="0" applyNumberFormat="1" applyFont="1" applyFill="1" applyBorder="1" applyAlignment="1">
      <alignment horizontal="center"/>
    </xf>
    <xf numFmtId="0" fontId="25" fillId="10" borderId="59" xfId="0" applyNumberFormat="1" applyFont="1" applyFill="1" applyBorder="1" applyAlignment="1">
      <alignment horizontal="center"/>
    </xf>
    <xf numFmtId="49" fontId="25" fillId="10" borderId="69" xfId="0" applyNumberFormat="1" applyFont="1" applyFill="1" applyBorder="1" applyAlignment="1">
      <alignment horizontal="center" vertical="center" wrapText="1"/>
    </xf>
    <xf numFmtId="49" fontId="25" fillId="10" borderId="63" xfId="0" applyNumberFormat="1" applyFont="1" applyFill="1" applyBorder="1" applyAlignment="1">
      <alignment horizontal="center" wrapText="1"/>
    </xf>
    <xf numFmtId="0" fontId="25" fillId="10" borderId="64" xfId="0" applyNumberFormat="1" applyFont="1" applyFill="1" applyBorder="1" applyAlignment="1">
      <alignment horizontal="center" wrapText="1"/>
    </xf>
    <xf numFmtId="170" fontId="21" fillId="10" borderId="70" xfId="1" applyNumberFormat="1" applyFont="1" applyFill="1" applyBorder="1" applyAlignment="1">
      <alignment horizontal="center" vertical="center"/>
    </xf>
    <xf numFmtId="167" fontId="37" fillId="9" borderId="24" xfId="0" applyNumberFormat="1" applyFont="1" applyFill="1" applyBorder="1" applyAlignment="1">
      <alignment horizontal="center" wrapText="1"/>
    </xf>
    <xf numFmtId="167" fontId="37" fillId="9" borderId="25" xfId="0" applyNumberFormat="1" applyFont="1" applyFill="1" applyBorder="1" applyAlignment="1">
      <alignment horizontal="center" wrapText="1"/>
    </xf>
    <xf numFmtId="49" fontId="37" fillId="9" borderId="24" xfId="0" applyNumberFormat="1" applyFont="1" applyFill="1" applyBorder="1" applyAlignment="1">
      <alignment horizontal="center" wrapText="1"/>
    </xf>
    <xf numFmtId="0" fontId="37" fillId="9" borderId="25" xfId="0" applyNumberFormat="1" applyFont="1" applyFill="1" applyBorder="1" applyAlignment="1">
      <alignment horizontal="center" wrapText="1"/>
    </xf>
    <xf numFmtId="49" fontId="16" fillId="10" borderId="38" xfId="0" applyNumberFormat="1" applyFont="1" applyFill="1" applyBorder="1" applyAlignment="1">
      <alignment horizontal="center" vertical="center"/>
    </xf>
    <xf numFmtId="49" fontId="16" fillId="10" borderId="36" xfId="0" applyNumberFormat="1" applyFont="1" applyFill="1" applyBorder="1" applyAlignment="1">
      <alignment horizontal="center" vertical="center"/>
    </xf>
    <xf numFmtId="49" fontId="16" fillId="10" borderId="35" xfId="0" applyNumberFormat="1" applyFont="1" applyFill="1" applyBorder="1" applyAlignment="1">
      <alignment horizontal="center" vertical="center"/>
    </xf>
    <xf numFmtId="49" fontId="16" fillId="10" borderId="83" xfId="0" applyNumberFormat="1" applyFont="1" applyFill="1" applyBorder="1" applyAlignment="1">
      <alignment horizontal="center" vertical="center"/>
    </xf>
    <xf numFmtId="49" fontId="16" fillId="10" borderId="39" xfId="0" applyNumberFormat="1" applyFont="1" applyFill="1" applyBorder="1" applyAlignment="1">
      <alignment horizontal="center" vertical="center"/>
    </xf>
    <xf numFmtId="49" fontId="16" fillId="10" borderId="28" xfId="0" applyNumberFormat="1" applyFont="1" applyFill="1" applyBorder="1" applyAlignment="1">
      <alignment horizontal="center" vertical="center"/>
    </xf>
    <xf numFmtId="49" fontId="16" fillId="10" borderId="29"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30" xfId="0" applyNumberFormat="1" applyFont="1" applyFill="1" applyBorder="1" applyAlignment="1">
      <alignment horizontal="center" vertical="center"/>
    </xf>
    <xf numFmtId="49" fontId="17" fillId="10" borderId="79" xfId="0" applyNumberFormat="1" applyFont="1" applyFill="1" applyBorder="1" applyAlignment="1">
      <alignment horizontal="left"/>
    </xf>
    <xf numFmtId="49" fontId="17" fillId="10" borderId="93" xfId="0" applyNumberFormat="1" applyFont="1" applyFill="1" applyBorder="1" applyAlignment="1">
      <alignment horizontal="left"/>
    </xf>
    <xf numFmtId="49" fontId="17" fillId="10" borderId="94" xfId="0" applyNumberFormat="1" applyFont="1" applyFill="1" applyBorder="1" applyAlignment="1">
      <alignment horizontal="left"/>
    </xf>
    <xf numFmtId="49" fontId="17" fillId="10" borderId="24" xfId="0" applyNumberFormat="1" applyFont="1" applyFill="1" applyBorder="1" applyAlignment="1">
      <alignment horizontal="center"/>
    </xf>
    <xf numFmtId="49" fontId="17" fillId="10" borderId="79" xfId="0" applyNumberFormat="1" applyFont="1" applyFill="1" applyBorder="1" applyAlignment="1">
      <alignment horizontal="center"/>
    </xf>
    <xf numFmtId="49" fontId="17" fillId="10" borderId="92" xfId="0" applyNumberFormat="1" applyFont="1" applyFill="1" applyBorder="1" applyAlignment="1">
      <alignment horizontal="center"/>
    </xf>
    <xf numFmtId="49" fontId="17" fillId="10" borderId="32" xfId="0" applyNumberFormat="1" applyFont="1" applyFill="1" applyBorder="1" applyAlignment="1">
      <alignment horizontal="center"/>
    </xf>
    <xf numFmtId="49" fontId="17" fillId="10" borderId="33" xfId="0" applyNumberFormat="1" applyFont="1" applyFill="1" applyBorder="1" applyAlignment="1">
      <alignment horizontal="center"/>
    </xf>
    <xf numFmtId="49" fontId="17" fillId="10" borderId="51" xfId="0" applyNumberFormat="1" applyFont="1" applyFill="1" applyBorder="1" applyAlignment="1">
      <alignment horizontal="center"/>
    </xf>
    <xf numFmtId="49" fontId="17" fillId="10" borderId="34" xfId="0" applyNumberFormat="1" applyFont="1" applyFill="1" applyBorder="1" applyAlignment="1">
      <alignment horizontal="center"/>
    </xf>
    <xf numFmtId="49" fontId="17" fillId="10" borderId="106" xfId="0" applyNumberFormat="1" applyFont="1" applyFill="1" applyBorder="1" applyAlignment="1">
      <alignment horizontal="left"/>
    </xf>
    <xf numFmtId="49" fontId="17" fillId="10" borderId="107" xfId="0" applyNumberFormat="1" applyFont="1" applyFill="1" applyBorder="1" applyAlignment="1">
      <alignment horizontal="left"/>
    </xf>
    <xf numFmtId="49" fontId="17" fillId="10" borderId="104" xfId="0" applyNumberFormat="1" applyFont="1" applyFill="1" applyBorder="1" applyAlignment="1">
      <alignment horizontal="left"/>
    </xf>
    <xf numFmtId="49" fontId="25" fillId="10" borderId="28" xfId="0" applyNumberFormat="1" applyFont="1" applyFill="1" applyBorder="1" applyAlignment="1">
      <alignment horizontal="center"/>
    </xf>
    <xf numFmtId="49" fontId="25" fillId="10" borderId="105" xfId="0" applyNumberFormat="1" applyFont="1" applyFill="1" applyBorder="1" applyAlignment="1">
      <alignment horizontal="center"/>
    </xf>
    <xf numFmtId="49" fontId="25" fillId="10" borderId="58" xfId="0" applyNumberFormat="1" applyFont="1" applyFill="1" applyBorder="1" applyAlignment="1">
      <alignment horizontal="center"/>
    </xf>
    <xf numFmtId="49" fontId="25" fillId="10" borderId="55" xfId="0" applyNumberFormat="1" applyFont="1" applyFill="1" applyBorder="1" applyAlignment="1">
      <alignment horizontal="center"/>
    </xf>
    <xf numFmtId="49" fontId="25" fillId="10" borderId="33" xfId="0" applyNumberFormat="1" applyFont="1" applyFill="1" applyBorder="1" applyAlignment="1">
      <alignment horizontal="center"/>
    </xf>
    <xf numFmtId="49" fontId="25" fillId="10" borderId="58" xfId="0" applyNumberFormat="1" applyFont="1" applyFill="1" applyBorder="1" applyAlignment="1">
      <alignment horizontal="center"/>
    </xf>
    <xf numFmtId="49" fontId="25" fillId="10" borderId="33" xfId="0" applyNumberFormat="1" applyFont="1" applyFill="1" applyBorder="1" applyAlignment="1">
      <alignment horizontal="center"/>
    </xf>
    <xf numFmtId="49" fontId="25" fillId="10" borderId="34" xfId="0" applyNumberFormat="1" applyFont="1" applyFill="1" applyBorder="1" applyAlignment="1">
      <alignment horizontal="center"/>
    </xf>
    <xf numFmtId="49" fontId="25" fillId="10" borderId="24" xfId="0" applyNumberFormat="1" applyFont="1" applyFill="1" applyBorder="1" applyAlignment="1">
      <alignment horizontal="center"/>
    </xf>
    <xf numFmtId="171" fontId="25" fillId="10" borderId="58" xfId="0" applyNumberFormat="1" applyFont="1" applyFill="1" applyBorder="1" applyAlignment="1">
      <alignment horizontal="center"/>
    </xf>
    <xf numFmtId="170" fontId="38" fillId="0" borderId="34" xfId="1" applyNumberFormat="1" applyFont="1" applyFill="1" applyBorder="1" applyAlignment="1">
      <alignment horizontal="left"/>
    </xf>
    <xf numFmtId="170" fontId="38" fillId="0" borderId="23" xfId="1" applyNumberFormat="1" applyFont="1" applyFill="1" applyBorder="1" applyAlignment="1">
      <alignment horizontal="left"/>
    </xf>
    <xf numFmtId="168" fontId="37" fillId="0" borderId="82" xfId="4" applyNumberFormat="1" applyFont="1" applyFill="1" applyBorder="1" applyAlignment="1"/>
    <xf numFmtId="168" fontId="37" fillId="0" borderId="11" xfId="4" applyNumberFormat="1" applyFont="1" applyFill="1" applyBorder="1" applyAlignment="1"/>
    <xf numFmtId="170" fontId="39" fillId="0" borderId="51" xfId="1" applyNumberFormat="1" applyFont="1" applyFill="1" applyBorder="1" applyAlignment="1">
      <alignment horizontal="left"/>
    </xf>
    <xf numFmtId="170" fontId="39" fillId="0" borderId="23" xfId="1" applyNumberFormat="1" applyFont="1" applyFill="1" applyBorder="1" applyAlignment="1">
      <alignment horizontal="left"/>
    </xf>
    <xf numFmtId="170" fontId="39" fillId="0" borderId="62" xfId="1" applyNumberFormat="1" applyFont="1" applyFill="1" applyBorder="1" applyAlignment="1">
      <alignment horizontal="left"/>
    </xf>
    <xf numFmtId="170" fontId="39" fillId="0" borderId="25" xfId="1" applyNumberFormat="1" applyFont="1" applyFill="1" applyBorder="1" applyAlignment="1">
      <alignment horizontal="left"/>
    </xf>
    <xf numFmtId="170" fontId="39" fillId="0" borderId="3" xfId="1" applyNumberFormat="1" applyFont="1" applyFill="1" applyBorder="1" applyAlignment="1"/>
    <xf numFmtId="170" fontId="39" fillId="0" borderId="71" xfId="1" applyNumberFormat="1" applyFont="1" applyFill="1" applyBorder="1" applyAlignment="1">
      <alignment horizontal="left"/>
    </xf>
    <xf numFmtId="170" fontId="38" fillId="0" borderId="51" xfId="1" applyNumberFormat="1" applyFont="1" applyFill="1" applyBorder="1" applyAlignment="1">
      <alignment horizontal="left"/>
    </xf>
    <xf numFmtId="170" fontId="38" fillId="0" borderId="100" xfId="1" applyNumberFormat="1" applyFont="1" applyFill="1" applyBorder="1" applyAlignment="1">
      <alignment horizontal="left"/>
    </xf>
    <xf numFmtId="170" fontId="38" fillId="0" borderId="103" xfId="1" applyNumberFormat="1" applyFont="1" applyFill="1" applyBorder="1" applyAlignment="1">
      <alignment horizontal="left"/>
    </xf>
    <xf numFmtId="170" fontId="38" fillId="0" borderId="78" xfId="1" applyNumberFormat="1" applyFont="1" applyFill="1" applyBorder="1" applyAlignment="1">
      <alignment vertical="center"/>
    </xf>
  </cellXfs>
  <cellStyles count="12">
    <cellStyle name="Comma" xfId="5" builtinId="3"/>
    <cellStyle name="Comma 2" xfId="3" xr:uid="{00000000-0005-0000-0000-000001000000}"/>
    <cellStyle name="Comma 3" xfId="7" xr:uid="{00000000-0005-0000-0000-000002000000}"/>
    <cellStyle name="Currency" xfId="1" builtinId="4"/>
    <cellStyle name="Currency 2" xfId="10" xr:uid="{00000000-0005-0000-0000-000004000000}"/>
    <cellStyle name="Normal" xfId="0" builtinId="0"/>
    <cellStyle name="Normal 2" xfId="9" xr:uid="{00000000-0005-0000-0000-000006000000}"/>
    <cellStyle name="Normal 3" xfId="6" xr:uid="{00000000-0005-0000-0000-000007000000}"/>
    <cellStyle name="Normal_AssetOrg by Bucket" xfId="4" xr:uid="{00000000-0005-0000-0000-000008000000}"/>
    <cellStyle name="Percent" xfId="2" builtinId="5"/>
    <cellStyle name="Percent 2" xfId="11" xr:uid="{00000000-0005-0000-0000-00000A000000}"/>
    <cellStyle name="Percent 3" xfId="8" xr:uid="{00000000-0005-0000-0000-00000B000000}"/>
  </cellStyles>
  <dxfs count="1">
    <dxf>
      <font>
        <color rgb="FFFF0000"/>
      </font>
    </dxf>
  </dxfs>
  <tableStyles count="0" defaultTableStyle="TableStyleMedium2" defaultPivotStyle="PivotStyleLight16"/>
  <colors>
    <mruColors>
      <color rgb="FFF26042"/>
      <color rgb="FF226879"/>
      <color rgb="FFB1E3ED"/>
      <color rgb="FF333399"/>
      <color rgb="FF3333CC"/>
      <color rgb="FF66CC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33221</xdr:colOff>
      <xdr:row>0</xdr:row>
      <xdr:rowOff>0</xdr:rowOff>
    </xdr:from>
    <xdr:to>
      <xdr:col>5</xdr:col>
      <xdr:colOff>544071</xdr:colOff>
      <xdr:row>0</xdr:row>
      <xdr:rowOff>1914776</xdr:rowOff>
    </xdr:to>
    <xdr:pic>
      <xdr:nvPicPr>
        <xdr:cNvPr id="2" name="Lighthouse_heading_wide2.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xdr:blipFill>
      <xdr:spPr>
        <a:xfrm>
          <a:off x="33221" y="0"/>
          <a:ext cx="5999631" cy="1914776"/>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317356</xdr:colOff>
      <xdr:row>1</xdr:row>
      <xdr:rowOff>152399</xdr:rowOff>
    </xdr:to>
    <xdr:pic>
      <xdr:nvPicPr>
        <xdr:cNvPr id="2" name="Lighthouse_heading_wide2.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0" y="0"/>
          <a:ext cx="3926273" cy="1253066"/>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705267</xdr:colOff>
      <xdr:row>0</xdr:row>
      <xdr:rowOff>0</xdr:rowOff>
    </xdr:from>
    <xdr:ext cx="6356984" cy="2028825"/>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xdr:blipFill>
      <xdr:spPr bwMode="auto">
        <a:xfrm>
          <a:off x="705267" y="0"/>
          <a:ext cx="6356984" cy="2028825"/>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xdr:from>
      <xdr:col>2</xdr:col>
      <xdr:colOff>47625</xdr:colOff>
      <xdr:row>40</xdr:row>
      <xdr:rowOff>222249</xdr:rowOff>
    </xdr:from>
    <xdr:to>
      <xdr:col>13</xdr:col>
      <xdr:colOff>301625</xdr:colOff>
      <xdr:row>52</xdr:row>
      <xdr:rowOff>95249</xdr:rowOff>
    </xdr:to>
    <xdr:sp macro="" textlink="">
      <xdr:nvSpPr>
        <xdr:cNvPr id="3" name="TextBox 2">
          <a:extLst>
            <a:ext uri="{FF2B5EF4-FFF2-40B4-BE49-F238E27FC236}">
              <a16:creationId xmlns:a16="http://schemas.microsoft.com/office/drawing/2014/main" id="{24B5B5DD-C16C-44DE-9457-FB9271A5748F}"/>
            </a:ext>
          </a:extLst>
        </xdr:cNvPr>
        <xdr:cNvSpPr txBox="1"/>
      </xdr:nvSpPr>
      <xdr:spPr>
        <a:xfrm>
          <a:off x="3778250" y="10826749"/>
          <a:ext cx="13541375" cy="239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The calculations or other information generated by this spreadsheet are hypothetical in nature, do not reflect actual investment results, and are not guarantees of future results.  These calculations are shown for illustrative purposes only and do not represent investment, tax or legal advice.</a:t>
          </a:r>
        </a:p>
        <a:p>
          <a:r>
            <a:rPr lang="en-US" sz="1400">
              <a:solidFill>
                <a:schemeClr val="dk1"/>
              </a:solidFill>
              <a:effectLst/>
              <a:latin typeface="+mn-lt"/>
              <a:ea typeface="+mn-ea"/>
              <a:cs typeface="+mn-cs"/>
            </a:rPr>
            <a:t>Securities offered through Equitable Advisors, LLC (NY, NY 212-314-4600), member FINRA/SIPC (Equitable Financial Advisors in MI &amp; TN). Investment advisory products and services offered through Equitable Advisors, LLC, an SEC registered investment advisor.  Annuity and insurance products offered through Equitable Network, LLC, which conducts business in CA as Equitable Network Insurance Agency of California, LLC, in UT as Equitable Network Insurance Agency of Utah, LLC, in PR as Equitable Network of Puerto Rico, Inc.  Equitable Advisors and its affiliates do not provide tax or legal advice. Please consult your tax and legal advisors regarding your particular circumstance. Lighthouse Financial is not a registered investment advisor and is not owned or operated by Equitable Advisors or Equitable Network.</a:t>
          </a:r>
        </a:p>
        <a:p>
          <a:r>
            <a:rPr lang="en-US" sz="1400">
              <a:solidFill>
                <a:schemeClr val="dk1"/>
              </a:solidFill>
              <a:effectLst/>
              <a:latin typeface="+mn-lt"/>
              <a:ea typeface="+mn-ea"/>
              <a:cs typeface="+mn-cs"/>
            </a:rPr>
            <a:t>PPG-161710 (9/21)(Exp. 9/23</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C78"/>
  <sheetViews>
    <sheetView showGridLines="0" zoomScale="80" zoomScaleNormal="80" zoomScalePageLayoutView="90" workbookViewId="0">
      <pane ySplit="1" topLeftCell="A23" activePane="bottomLeft" state="frozen"/>
      <selection pane="bottomLeft" activeCell="I78" activeCellId="13" sqref="F12 I12 F20 I20 F28 I28 E69 G69 H69 I69 E78 G78 H78 I78"/>
    </sheetView>
  </sheetViews>
  <sheetFormatPr defaultColWidth="8.85546875" defaultRowHeight="18.600000000000001" customHeight="1" x14ac:dyDescent="0.2"/>
  <cols>
    <col min="1" max="1" width="14.140625" style="69" customWidth="1"/>
    <col min="2" max="2" width="14.5703125" style="69" customWidth="1"/>
    <col min="3" max="5" width="17.85546875" style="69" customWidth="1"/>
    <col min="6" max="9" width="17.42578125" style="69" customWidth="1"/>
    <col min="10" max="10" width="41.85546875" style="69" customWidth="1"/>
    <col min="11" max="11" width="9.7109375" style="69" customWidth="1"/>
    <col min="12" max="12" width="24.140625" style="69" customWidth="1"/>
    <col min="13" max="13" width="17.140625" style="69" bestFit="1" customWidth="1"/>
    <col min="14" max="14" width="15.42578125" style="156" customWidth="1"/>
    <col min="15" max="263" width="8.85546875" style="69" customWidth="1"/>
    <col min="264" max="16384" width="8.85546875" style="70"/>
  </cols>
  <sheetData>
    <row r="1" spans="1:263" ht="150.94999999999999" customHeight="1" x14ac:dyDescent="0.25">
      <c r="A1" s="67"/>
      <c r="B1" s="67"/>
      <c r="C1" s="67"/>
      <c r="D1" s="67"/>
      <c r="E1" s="67"/>
      <c r="F1" s="67"/>
      <c r="G1" s="67"/>
      <c r="H1" s="67"/>
      <c r="I1" s="67"/>
      <c r="J1" s="67"/>
      <c r="K1" s="67"/>
      <c r="L1" s="67"/>
      <c r="M1" s="67"/>
      <c r="N1" s="68"/>
    </row>
    <row r="2" spans="1:263" ht="20.100000000000001" customHeight="1" x14ac:dyDescent="0.2">
      <c r="A2" s="411" t="s">
        <v>51</v>
      </c>
      <c r="B2" s="412"/>
      <c r="C2" s="413"/>
      <c r="D2" s="414"/>
      <c r="E2" s="414"/>
      <c r="F2" s="412"/>
      <c r="G2" s="412"/>
      <c r="H2" s="412"/>
      <c r="I2" s="412"/>
      <c r="J2" s="412"/>
      <c r="K2" s="412"/>
      <c r="L2" s="412"/>
      <c r="M2" s="412"/>
      <c r="N2" s="415"/>
    </row>
    <row r="3" spans="1:263" ht="20.100000000000001" customHeight="1" x14ac:dyDescent="0.2">
      <c r="A3" s="416"/>
      <c r="B3" s="417"/>
      <c r="C3" s="417"/>
      <c r="D3" s="417"/>
      <c r="E3" s="418"/>
      <c r="F3" s="417"/>
      <c r="G3" s="417"/>
      <c r="H3" s="417"/>
      <c r="I3" s="417"/>
      <c r="J3" s="417"/>
      <c r="K3" s="417"/>
      <c r="L3" s="417"/>
      <c r="M3" s="417"/>
      <c r="N3" s="419"/>
    </row>
    <row r="4" spans="1:263" s="76" customFormat="1" ht="6" customHeight="1" x14ac:dyDescent="0.2">
      <c r="A4" s="71"/>
      <c r="B4" s="72"/>
      <c r="C4" s="72"/>
      <c r="D4" s="72"/>
      <c r="E4" s="73"/>
      <c r="F4" s="72"/>
      <c r="G4" s="72"/>
      <c r="H4" s="72"/>
      <c r="I4" s="72"/>
      <c r="J4" s="72"/>
      <c r="K4" s="72"/>
      <c r="L4" s="72"/>
      <c r="M4" s="72"/>
      <c r="N4" s="74"/>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row>
    <row r="5" spans="1:263" s="78" customFormat="1" ht="21" customHeight="1" x14ac:dyDescent="0.3">
      <c r="A5" s="420" t="s">
        <v>97</v>
      </c>
      <c r="B5" s="421"/>
      <c r="C5" s="421"/>
      <c r="D5" s="421"/>
      <c r="E5" s="422"/>
      <c r="F5" s="423" t="s">
        <v>25</v>
      </c>
      <c r="G5" s="424" t="s">
        <v>50</v>
      </c>
      <c r="H5" s="425"/>
      <c r="I5" s="423" t="s">
        <v>25</v>
      </c>
      <c r="J5" s="426" t="s">
        <v>89</v>
      </c>
      <c r="K5" s="427"/>
      <c r="L5" s="427"/>
      <c r="M5" s="427"/>
      <c r="N5" s="42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c r="IR5" s="77"/>
      <c r="IS5" s="77"/>
      <c r="IT5" s="77"/>
      <c r="IU5" s="77"/>
      <c r="IV5" s="77"/>
      <c r="IW5" s="77"/>
      <c r="IX5" s="77"/>
      <c r="IY5" s="77"/>
      <c r="IZ5" s="77"/>
      <c r="JA5" s="77"/>
      <c r="JB5" s="77"/>
      <c r="JC5" s="77"/>
    </row>
    <row r="6" spans="1:263" ht="21" customHeight="1" x14ac:dyDescent="0.25">
      <c r="A6" s="309"/>
      <c r="B6" s="310"/>
      <c r="C6" s="310"/>
      <c r="D6" s="310"/>
      <c r="E6" s="311"/>
      <c r="F6" s="164"/>
      <c r="G6" s="316"/>
      <c r="H6" s="316"/>
      <c r="I6" s="164"/>
      <c r="J6" s="314"/>
      <c r="K6" s="314"/>
      <c r="L6" s="314"/>
      <c r="M6" s="314"/>
      <c r="N6" s="314"/>
    </row>
    <row r="7" spans="1:263" ht="21" customHeight="1" x14ac:dyDescent="0.25">
      <c r="A7" s="227"/>
      <c r="B7" s="228"/>
      <c r="C7" s="228"/>
      <c r="D7" s="228"/>
      <c r="E7" s="229"/>
      <c r="F7" s="164"/>
      <c r="G7" s="316"/>
      <c r="H7" s="316"/>
      <c r="I7" s="164"/>
      <c r="J7" s="314"/>
      <c r="K7" s="314"/>
      <c r="L7" s="314"/>
      <c r="M7" s="314"/>
      <c r="N7" s="314"/>
    </row>
    <row r="8" spans="1:263" ht="21" customHeight="1" x14ac:dyDescent="0.25">
      <c r="A8" s="227"/>
      <c r="B8" s="228"/>
      <c r="C8" s="228"/>
      <c r="D8" s="228"/>
      <c r="E8" s="229"/>
      <c r="F8" s="164"/>
      <c r="G8" s="316"/>
      <c r="H8" s="316"/>
      <c r="I8" s="164"/>
      <c r="J8" s="315"/>
      <c r="K8" s="315"/>
      <c r="L8" s="315"/>
      <c r="M8" s="315"/>
      <c r="N8" s="315"/>
    </row>
    <row r="9" spans="1:263" ht="21" customHeight="1" x14ac:dyDescent="0.25">
      <c r="A9" s="227"/>
      <c r="B9" s="228"/>
      <c r="C9" s="228"/>
      <c r="D9" s="228"/>
      <c r="E9" s="229"/>
      <c r="F9" s="164"/>
      <c r="G9" s="316"/>
      <c r="H9" s="316"/>
      <c r="I9" s="164"/>
      <c r="J9" s="315"/>
      <c r="K9" s="315"/>
      <c r="L9" s="315"/>
      <c r="M9" s="315"/>
      <c r="N9" s="315"/>
    </row>
    <row r="10" spans="1:263" ht="21" customHeight="1" x14ac:dyDescent="0.25">
      <c r="A10" s="227"/>
      <c r="B10" s="228"/>
      <c r="C10" s="228"/>
      <c r="D10" s="228"/>
      <c r="E10" s="229"/>
      <c r="F10" s="164"/>
      <c r="G10" s="316"/>
      <c r="H10" s="316"/>
      <c r="I10" s="164"/>
      <c r="J10" s="315"/>
      <c r="K10" s="315"/>
      <c r="L10" s="315"/>
      <c r="M10" s="315"/>
      <c r="N10" s="315"/>
    </row>
    <row r="11" spans="1:263" ht="21" customHeight="1" x14ac:dyDescent="0.25">
      <c r="A11" s="227"/>
      <c r="B11" s="228"/>
      <c r="C11" s="228"/>
      <c r="D11" s="228"/>
      <c r="E11" s="229"/>
      <c r="F11" s="164"/>
      <c r="G11" s="316"/>
      <c r="H11" s="316"/>
      <c r="I11" s="164"/>
      <c r="J11" s="315"/>
      <c r="K11" s="315"/>
      <c r="L11" s="315"/>
      <c r="M11" s="315"/>
      <c r="N11" s="315"/>
    </row>
    <row r="12" spans="1:263" ht="21" customHeight="1" x14ac:dyDescent="0.25">
      <c r="A12" s="335" t="s">
        <v>48</v>
      </c>
      <c r="B12" s="336"/>
      <c r="C12" s="336"/>
      <c r="D12" s="79"/>
      <c r="E12" s="80"/>
      <c r="F12" s="443">
        <f>SUM(F6:F11)</f>
        <v>0</v>
      </c>
      <c r="G12" s="237"/>
      <c r="H12" s="239"/>
      <c r="I12" s="444">
        <f>SUM(I6:I11)</f>
        <v>0</v>
      </c>
      <c r="J12" s="237"/>
      <c r="K12" s="238"/>
      <c r="L12" s="238"/>
      <c r="M12" s="238"/>
      <c r="N12" s="239"/>
    </row>
    <row r="13" spans="1:263" s="76" customFormat="1" ht="21" customHeight="1" x14ac:dyDescent="0.25">
      <c r="A13" s="81"/>
      <c r="B13" s="81"/>
      <c r="C13" s="81"/>
      <c r="D13" s="81"/>
      <c r="E13" s="81"/>
      <c r="F13" s="82"/>
      <c r="G13" s="82"/>
      <c r="H13" s="82"/>
      <c r="I13" s="82"/>
      <c r="J13" s="83"/>
      <c r="K13" s="82"/>
      <c r="L13" s="84"/>
      <c r="M13" s="85"/>
      <c r="N13" s="8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c r="IR13" s="75"/>
      <c r="IS13" s="75"/>
      <c r="IT13" s="75"/>
      <c r="IU13" s="75"/>
      <c r="IV13" s="75"/>
      <c r="IW13" s="75"/>
      <c r="IX13" s="75"/>
      <c r="IY13" s="75"/>
      <c r="IZ13" s="75"/>
      <c r="JA13" s="75"/>
      <c r="JB13" s="75"/>
      <c r="JC13" s="75"/>
    </row>
    <row r="14" spans="1:263" s="78" customFormat="1" ht="21" customHeight="1" x14ac:dyDescent="0.3">
      <c r="A14" s="420" t="s">
        <v>122</v>
      </c>
      <c r="B14" s="421"/>
      <c r="C14" s="421"/>
      <c r="D14" s="421"/>
      <c r="E14" s="422"/>
      <c r="F14" s="428" t="s">
        <v>25</v>
      </c>
      <c r="G14" s="427" t="s">
        <v>50</v>
      </c>
      <c r="H14" s="429"/>
      <c r="I14" s="423" t="s">
        <v>25</v>
      </c>
      <c r="J14" s="426" t="s">
        <v>89</v>
      </c>
      <c r="K14" s="427"/>
      <c r="L14" s="427"/>
      <c r="M14" s="427"/>
      <c r="N14" s="42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c r="IW14" s="77"/>
      <c r="IX14" s="77"/>
      <c r="IY14" s="77"/>
      <c r="IZ14" s="77"/>
      <c r="JA14" s="77"/>
      <c r="JB14" s="77"/>
      <c r="JC14" s="77"/>
    </row>
    <row r="15" spans="1:263" ht="21" customHeight="1" x14ac:dyDescent="0.25">
      <c r="A15" s="227" t="s">
        <v>146</v>
      </c>
      <c r="B15" s="228"/>
      <c r="C15" s="228"/>
      <c r="D15" s="228"/>
      <c r="E15" s="229"/>
      <c r="F15" s="164"/>
      <c r="G15" s="232"/>
      <c r="H15" s="232"/>
      <c r="I15" s="164"/>
      <c r="J15" s="233" t="s">
        <v>99</v>
      </c>
      <c r="K15" s="233"/>
      <c r="L15" s="233"/>
      <c r="M15" s="233"/>
      <c r="N15" s="233"/>
    </row>
    <row r="16" spans="1:263" ht="21" customHeight="1" x14ac:dyDescent="0.25">
      <c r="A16" s="227" t="s">
        <v>139</v>
      </c>
      <c r="B16" s="228"/>
      <c r="C16" s="228"/>
      <c r="D16" s="228"/>
      <c r="E16" s="229"/>
      <c r="F16" s="164"/>
      <c r="G16" s="232"/>
      <c r="H16" s="232"/>
      <c r="I16" s="164"/>
      <c r="J16" s="233"/>
      <c r="K16" s="233"/>
      <c r="L16" s="233"/>
      <c r="M16" s="233"/>
      <c r="N16" s="233"/>
    </row>
    <row r="17" spans="1:263" ht="21" customHeight="1" x14ac:dyDescent="0.25">
      <c r="A17" s="227" t="s">
        <v>140</v>
      </c>
      <c r="B17" s="228"/>
      <c r="C17" s="228"/>
      <c r="D17" s="228"/>
      <c r="E17" s="229"/>
      <c r="F17" s="164"/>
      <c r="G17" s="232"/>
      <c r="H17" s="232"/>
      <c r="I17" s="164"/>
      <c r="J17" s="233"/>
      <c r="K17" s="233"/>
      <c r="L17" s="233"/>
      <c r="M17" s="233"/>
      <c r="N17" s="233"/>
    </row>
    <row r="18" spans="1:263" ht="21" customHeight="1" x14ac:dyDescent="0.25">
      <c r="A18" s="227" t="s">
        <v>141</v>
      </c>
      <c r="B18" s="228"/>
      <c r="C18" s="228"/>
      <c r="D18" s="228"/>
      <c r="E18" s="229"/>
      <c r="F18" s="164"/>
      <c r="G18" s="232"/>
      <c r="H18" s="232"/>
      <c r="I18" s="164"/>
      <c r="J18" s="233" t="s">
        <v>99</v>
      </c>
      <c r="K18" s="233"/>
      <c r="L18" s="233"/>
      <c r="M18" s="233"/>
      <c r="N18" s="233"/>
    </row>
    <row r="19" spans="1:263" ht="21" customHeight="1" x14ac:dyDescent="0.25">
      <c r="A19" s="227" t="s">
        <v>99</v>
      </c>
      <c r="B19" s="228"/>
      <c r="C19" s="228"/>
      <c r="D19" s="228"/>
      <c r="E19" s="229"/>
      <c r="F19" s="164"/>
      <c r="G19" s="232"/>
      <c r="H19" s="232"/>
      <c r="I19" s="164"/>
      <c r="J19" s="329"/>
      <c r="K19" s="329"/>
      <c r="L19" s="329"/>
      <c r="M19" s="329"/>
      <c r="N19" s="329"/>
    </row>
    <row r="20" spans="1:263" ht="21" customHeight="1" x14ac:dyDescent="0.25">
      <c r="A20" s="335" t="s">
        <v>49</v>
      </c>
      <c r="B20" s="336"/>
      <c r="C20" s="336"/>
      <c r="D20" s="79"/>
      <c r="E20" s="80"/>
      <c r="F20" s="444">
        <f>SUM(F14:F19)</f>
        <v>0</v>
      </c>
      <c r="G20" s="237"/>
      <c r="H20" s="239"/>
      <c r="I20" s="444">
        <f>SUM(I14:I19)</f>
        <v>0</v>
      </c>
      <c r="J20" s="237"/>
      <c r="K20" s="238"/>
      <c r="L20" s="238"/>
      <c r="M20" s="238"/>
      <c r="N20" s="239"/>
    </row>
    <row r="21" spans="1:263" s="76" customFormat="1" ht="21" customHeight="1" x14ac:dyDescent="0.3">
      <c r="A21" s="87"/>
      <c r="B21" s="87"/>
      <c r="C21" s="87"/>
      <c r="D21" s="87"/>
      <c r="E21" s="87"/>
      <c r="F21" s="82"/>
      <c r="G21" s="82"/>
      <c r="H21" s="82"/>
      <c r="I21" s="82"/>
      <c r="J21" s="88"/>
      <c r="K21" s="82"/>
      <c r="L21" s="89"/>
      <c r="M21" s="89"/>
      <c r="N21" s="90"/>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c r="IW21" s="75"/>
      <c r="IX21" s="75"/>
      <c r="IY21" s="75"/>
      <c r="IZ21" s="75"/>
      <c r="JA21" s="75"/>
      <c r="JB21" s="75"/>
      <c r="JC21" s="75"/>
    </row>
    <row r="22" spans="1:263" s="78" customFormat="1" ht="21" customHeight="1" x14ac:dyDescent="0.3">
      <c r="A22" s="420" t="s">
        <v>98</v>
      </c>
      <c r="B22" s="421"/>
      <c r="C22" s="421"/>
      <c r="D22" s="421"/>
      <c r="E22" s="422"/>
      <c r="F22" s="423" t="s">
        <v>25</v>
      </c>
      <c r="G22" s="424" t="s">
        <v>50</v>
      </c>
      <c r="H22" s="425"/>
      <c r="I22" s="423" t="s">
        <v>25</v>
      </c>
      <c r="J22" s="426" t="s">
        <v>89</v>
      </c>
      <c r="K22" s="427"/>
      <c r="L22" s="427"/>
      <c r="M22" s="427"/>
      <c r="N22" s="42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c r="IW22" s="77"/>
      <c r="IX22" s="77"/>
      <c r="IY22" s="77"/>
      <c r="IZ22" s="77"/>
      <c r="JA22" s="77"/>
      <c r="JB22" s="77"/>
      <c r="JC22" s="77"/>
    </row>
    <row r="23" spans="1:263" ht="21" customHeight="1" x14ac:dyDescent="0.25">
      <c r="A23" s="227" t="s">
        <v>147</v>
      </c>
      <c r="B23" s="228"/>
      <c r="C23" s="228"/>
      <c r="D23" s="228"/>
      <c r="E23" s="229"/>
      <c r="F23" s="107"/>
      <c r="G23" s="230"/>
      <c r="H23" s="230"/>
      <c r="I23" s="107"/>
      <c r="J23" s="231"/>
      <c r="K23" s="231"/>
      <c r="L23" s="231"/>
      <c r="M23" s="231"/>
      <c r="N23" s="231"/>
    </row>
    <row r="24" spans="1:263" ht="21" customHeight="1" x14ac:dyDescent="0.25">
      <c r="A24" s="227" t="s">
        <v>148</v>
      </c>
      <c r="B24" s="228"/>
      <c r="C24" s="228"/>
      <c r="D24" s="228"/>
      <c r="E24" s="229"/>
      <c r="F24" s="107"/>
      <c r="G24" s="230"/>
      <c r="H24" s="230"/>
      <c r="I24" s="107"/>
      <c r="J24" s="231"/>
      <c r="K24" s="231"/>
      <c r="L24" s="231"/>
      <c r="M24" s="231"/>
      <c r="N24" s="231"/>
    </row>
    <row r="25" spans="1:263" ht="21" customHeight="1" x14ac:dyDescent="0.25">
      <c r="A25" s="227" t="s">
        <v>149</v>
      </c>
      <c r="B25" s="228"/>
      <c r="C25" s="228"/>
      <c r="D25" s="228"/>
      <c r="E25" s="229"/>
      <c r="F25" s="107"/>
      <c r="G25" s="230"/>
      <c r="H25" s="230"/>
      <c r="I25" s="107"/>
      <c r="J25" s="231"/>
      <c r="K25" s="231"/>
      <c r="L25" s="231"/>
      <c r="M25" s="231"/>
      <c r="N25" s="231"/>
    </row>
    <row r="26" spans="1:263" ht="21" customHeight="1" x14ac:dyDescent="0.25">
      <c r="A26" s="217" t="s">
        <v>150</v>
      </c>
      <c r="B26" s="223"/>
      <c r="C26" s="223"/>
      <c r="D26" s="223"/>
      <c r="E26" s="224"/>
      <c r="F26" s="182"/>
      <c r="G26" s="230"/>
      <c r="H26" s="230"/>
      <c r="I26" s="182"/>
      <c r="J26" s="231"/>
      <c r="K26" s="231"/>
      <c r="L26" s="231"/>
      <c r="M26" s="231"/>
      <c r="N26" s="231"/>
    </row>
    <row r="27" spans="1:263" ht="21" customHeight="1" x14ac:dyDescent="0.25">
      <c r="A27" s="227"/>
      <c r="B27" s="228"/>
      <c r="C27" s="228"/>
      <c r="D27" s="228"/>
      <c r="E27" s="229"/>
      <c r="F27" s="107"/>
      <c r="G27" s="230"/>
      <c r="H27" s="230"/>
      <c r="I27" s="107"/>
      <c r="J27" s="231"/>
      <c r="K27" s="231"/>
      <c r="L27" s="231"/>
      <c r="M27" s="231"/>
      <c r="N27" s="231"/>
    </row>
    <row r="28" spans="1:263" ht="21" customHeight="1" x14ac:dyDescent="0.25">
      <c r="A28" s="335" t="s">
        <v>47</v>
      </c>
      <c r="B28" s="336"/>
      <c r="C28" s="336"/>
      <c r="D28" s="79"/>
      <c r="E28" s="80"/>
      <c r="F28" s="444">
        <f>SUM(F22:F27)</f>
        <v>0</v>
      </c>
      <c r="G28" s="237"/>
      <c r="H28" s="239"/>
      <c r="I28" s="444">
        <f>SUM(I22:I27)</f>
        <v>0</v>
      </c>
      <c r="J28" s="237"/>
      <c r="K28" s="238"/>
      <c r="L28" s="238"/>
      <c r="M28" s="238"/>
      <c r="N28" s="239"/>
    </row>
    <row r="29" spans="1:263" s="76" customFormat="1" ht="21" hidden="1" customHeight="1" x14ac:dyDescent="0.3">
      <c r="A29" s="87"/>
      <c r="B29" s="87"/>
      <c r="C29" s="87"/>
      <c r="D29" s="87"/>
      <c r="E29" s="87"/>
      <c r="F29" s="82"/>
      <c r="G29" s="82"/>
      <c r="H29" s="82"/>
      <c r="I29" s="82"/>
      <c r="J29" s="83"/>
      <c r="K29" s="82"/>
      <c r="L29" s="84" t="s">
        <v>106</v>
      </c>
      <c r="M29" s="84"/>
      <c r="N29" s="92"/>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c r="IW29" s="75"/>
      <c r="IX29" s="75"/>
      <c r="IY29" s="75"/>
      <c r="IZ29" s="75"/>
      <c r="JA29" s="75"/>
      <c r="JB29" s="75"/>
      <c r="JC29" s="75"/>
    </row>
    <row r="30" spans="1:263" s="78" customFormat="1" ht="40.5" hidden="1" customHeight="1" x14ac:dyDescent="0.25">
      <c r="A30" s="243" t="s">
        <v>73</v>
      </c>
      <c r="B30" s="244"/>
      <c r="C30" s="245"/>
      <c r="D30" s="158"/>
      <c r="E30" s="93"/>
      <c r="F30" s="94" t="s">
        <v>84</v>
      </c>
      <c r="G30" s="95" t="s">
        <v>85</v>
      </c>
      <c r="H30" s="96" t="s">
        <v>84</v>
      </c>
      <c r="I30" s="97" t="s">
        <v>85</v>
      </c>
      <c r="J30" s="249" t="s">
        <v>46</v>
      </c>
      <c r="K30" s="250"/>
      <c r="L30" s="344" t="s">
        <v>116</v>
      </c>
      <c r="M30" s="345"/>
      <c r="N30" s="330" t="s">
        <v>57</v>
      </c>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c r="IR30" s="77"/>
      <c r="IS30" s="77"/>
      <c r="IT30" s="77"/>
      <c r="IU30" s="77"/>
      <c r="IV30" s="77"/>
      <c r="IW30" s="77"/>
      <c r="IX30" s="77"/>
      <c r="IY30" s="77"/>
      <c r="IZ30" s="77"/>
      <c r="JA30" s="77"/>
      <c r="JB30" s="77"/>
      <c r="JC30" s="77"/>
    </row>
    <row r="31" spans="1:263" s="78" customFormat="1" ht="21" hidden="1" customHeight="1" x14ac:dyDescent="0.25">
      <c r="A31" s="246"/>
      <c r="B31" s="247"/>
      <c r="C31" s="248"/>
      <c r="D31" s="159"/>
      <c r="E31" s="160"/>
      <c r="F31" s="260" t="s">
        <v>86</v>
      </c>
      <c r="G31" s="261"/>
      <c r="H31" s="260" t="s">
        <v>87</v>
      </c>
      <c r="I31" s="261"/>
      <c r="J31" s="251"/>
      <c r="K31" s="252"/>
      <c r="L31" s="98"/>
      <c r="M31" s="99"/>
      <c r="N31" s="331"/>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c r="IJ31" s="77"/>
      <c r="IK31" s="77"/>
      <c r="IL31" s="77"/>
      <c r="IM31" s="77"/>
      <c r="IN31" s="77"/>
      <c r="IO31" s="77"/>
      <c r="IP31" s="77"/>
      <c r="IQ31" s="77"/>
      <c r="IR31" s="77"/>
      <c r="IS31" s="77"/>
      <c r="IT31" s="77"/>
      <c r="IU31" s="77"/>
      <c r="IV31" s="77"/>
      <c r="IW31" s="77"/>
      <c r="IX31" s="77"/>
      <c r="IY31" s="77"/>
      <c r="IZ31" s="77"/>
      <c r="JA31" s="77"/>
      <c r="JB31" s="77"/>
      <c r="JC31" s="77"/>
    </row>
    <row r="32" spans="1:263" ht="19.5" hidden="1" customHeight="1" x14ac:dyDescent="0.25">
      <c r="A32" s="100" t="s">
        <v>29</v>
      </c>
      <c r="B32" s="253" t="s">
        <v>101</v>
      </c>
      <c r="C32" s="254"/>
      <c r="D32" s="255"/>
      <c r="E32" s="256"/>
      <c r="F32" s="101" t="s">
        <v>99</v>
      </c>
      <c r="G32" s="102" t="s">
        <v>99</v>
      </c>
      <c r="H32" s="103" t="s">
        <v>99</v>
      </c>
      <c r="I32" s="103" t="s">
        <v>99</v>
      </c>
      <c r="J32" s="172" t="s">
        <v>115</v>
      </c>
      <c r="K32" s="173"/>
      <c r="L32" s="165" t="s">
        <v>117</v>
      </c>
      <c r="M32" s="104">
        <v>250000</v>
      </c>
      <c r="N32" s="104">
        <f>+M32*0.65</f>
        <v>162500</v>
      </c>
    </row>
    <row r="33" spans="1:263" ht="17.25" hidden="1" customHeight="1" x14ac:dyDescent="0.25">
      <c r="A33" s="105" t="s">
        <v>29</v>
      </c>
      <c r="B33" s="253" t="s">
        <v>102</v>
      </c>
      <c r="C33" s="254"/>
      <c r="D33" s="254"/>
      <c r="E33" s="257"/>
      <c r="F33" s="106" t="s">
        <v>99</v>
      </c>
      <c r="G33" s="107" t="s">
        <v>99</v>
      </c>
      <c r="H33" s="107" t="s">
        <v>99</v>
      </c>
      <c r="I33" s="107" t="s">
        <v>99</v>
      </c>
      <c r="J33" s="346" t="s">
        <v>107</v>
      </c>
      <c r="K33" s="347"/>
      <c r="L33" s="166" t="s">
        <v>118</v>
      </c>
      <c r="M33" s="104" t="s">
        <v>99</v>
      </c>
      <c r="N33" s="104" t="e">
        <f t="shared" ref="N33:N41" si="0">+M33*0.65</f>
        <v>#VALUE!</v>
      </c>
    </row>
    <row r="34" spans="1:263" ht="17.25" hidden="1" customHeight="1" x14ac:dyDescent="0.25">
      <c r="A34" s="105" t="s">
        <v>29</v>
      </c>
      <c r="B34" s="253" t="s">
        <v>103</v>
      </c>
      <c r="C34" s="254"/>
      <c r="D34" s="254"/>
      <c r="E34" s="257"/>
      <c r="F34" s="108"/>
      <c r="G34" s="109"/>
      <c r="H34" s="109"/>
      <c r="I34" s="110"/>
      <c r="J34" s="323" t="s">
        <v>108</v>
      </c>
      <c r="K34" s="324"/>
      <c r="L34" s="111" t="s">
        <v>119</v>
      </c>
      <c r="M34" s="104" t="s">
        <v>99</v>
      </c>
      <c r="N34" s="104" t="e">
        <f t="shared" si="0"/>
        <v>#VALUE!</v>
      </c>
    </row>
    <row r="35" spans="1:263" ht="17.25" hidden="1" customHeight="1" x14ac:dyDescent="0.25">
      <c r="A35" s="105" t="s">
        <v>29</v>
      </c>
      <c r="B35" s="253" t="s">
        <v>104</v>
      </c>
      <c r="C35" s="254"/>
      <c r="D35" s="254"/>
      <c r="E35" s="257"/>
      <c r="F35" s="108"/>
      <c r="G35" s="109"/>
      <c r="H35" s="109"/>
      <c r="I35" s="110"/>
      <c r="J35" s="323" t="s">
        <v>109</v>
      </c>
      <c r="K35" s="324"/>
      <c r="L35" s="111"/>
      <c r="M35" s="104"/>
      <c r="N35" s="104">
        <f t="shared" si="0"/>
        <v>0</v>
      </c>
    </row>
    <row r="36" spans="1:263" ht="17.25" hidden="1" customHeight="1" x14ac:dyDescent="0.25">
      <c r="A36" s="105" t="s">
        <v>29</v>
      </c>
      <c r="B36" s="253" t="s">
        <v>105</v>
      </c>
      <c r="C36" s="254"/>
      <c r="D36" s="254"/>
      <c r="E36" s="257"/>
      <c r="F36" s="108"/>
      <c r="G36" s="109"/>
      <c r="H36" s="109"/>
      <c r="I36" s="110"/>
      <c r="J36" s="323" t="s">
        <v>110</v>
      </c>
      <c r="K36" s="324"/>
      <c r="L36" s="111"/>
      <c r="M36" s="104"/>
      <c r="N36" s="104">
        <f t="shared" si="0"/>
        <v>0</v>
      </c>
    </row>
    <row r="37" spans="1:263" ht="17.25" hidden="1" customHeight="1" x14ac:dyDescent="0.25">
      <c r="A37" s="105" t="s">
        <v>29</v>
      </c>
      <c r="B37" s="262"/>
      <c r="C37" s="263"/>
      <c r="D37" s="263"/>
      <c r="E37" s="264"/>
      <c r="F37" s="108"/>
      <c r="G37" s="109"/>
      <c r="H37" s="109"/>
      <c r="I37" s="110"/>
      <c r="J37" s="323" t="s">
        <v>111</v>
      </c>
      <c r="K37" s="324"/>
      <c r="L37" s="111"/>
      <c r="M37" s="104"/>
      <c r="N37" s="104">
        <f t="shared" si="0"/>
        <v>0</v>
      </c>
    </row>
    <row r="38" spans="1:263" ht="17.25" hidden="1" customHeight="1" x14ac:dyDescent="0.25">
      <c r="A38" s="105" t="s">
        <v>29</v>
      </c>
      <c r="B38" s="262"/>
      <c r="C38" s="263"/>
      <c r="D38" s="263"/>
      <c r="E38" s="264"/>
      <c r="F38" s="108"/>
      <c r="G38" s="109"/>
      <c r="H38" s="109"/>
      <c r="I38" s="110"/>
      <c r="J38" s="323" t="s">
        <v>112</v>
      </c>
      <c r="K38" s="324"/>
      <c r="L38" s="111"/>
      <c r="M38" s="104"/>
      <c r="N38" s="104">
        <f t="shared" si="0"/>
        <v>0</v>
      </c>
    </row>
    <row r="39" spans="1:263" ht="17.25" hidden="1" customHeight="1" x14ac:dyDescent="0.25">
      <c r="A39" s="105" t="s">
        <v>29</v>
      </c>
      <c r="B39" s="262"/>
      <c r="C39" s="263"/>
      <c r="D39" s="263"/>
      <c r="E39" s="264"/>
      <c r="F39" s="108"/>
      <c r="G39" s="109"/>
      <c r="H39" s="109"/>
      <c r="I39" s="110"/>
      <c r="J39" s="323" t="s">
        <v>113</v>
      </c>
      <c r="K39" s="324"/>
      <c r="L39" s="111"/>
      <c r="M39" s="104"/>
      <c r="N39" s="104">
        <f t="shared" si="0"/>
        <v>0</v>
      </c>
    </row>
    <row r="40" spans="1:263" ht="17.25" hidden="1" customHeight="1" x14ac:dyDescent="0.25">
      <c r="A40" s="105" t="s">
        <v>29</v>
      </c>
      <c r="B40" s="262"/>
      <c r="C40" s="263"/>
      <c r="D40" s="263"/>
      <c r="E40" s="264"/>
      <c r="F40" s="108"/>
      <c r="G40" s="109"/>
      <c r="H40" s="109"/>
      <c r="I40" s="110"/>
      <c r="J40" s="323" t="s">
        <v>114</v>
      </c>
      <c r="K40" s="324"/>
      <c r="L40" s="111"/>
      <c r="M40" s="104"/>
      <c r="N40" s="104">
        <f t="shared" si="0"/>
        <v>0</v>
      </c>
    </row>
    <row r="41" spans="1:263" ht="17.25" hidden="1" customHeight="1" x14ac:dyDescent="0.25">
      <c r="A41" s="112" t="s">
        <v>29</v>
      </c>
      <c r="B41" s="275"/>
      <c r="C41" s="276"/>
      <c r="D41" s="276"/>
      <c r="E41" s="277"/>
      <c r="F41" s="108"/>
      <c r="G41" s="109"/>
      <c r="H41" s="109"/>
      <c r="I41" s="110"/>
      <c r="J41" s="267"/>
      <c r="K41" s="268"/>
      <c r="L41" s="111"/>
      <c r="M41" s="104"/>
      <c r="N41" s="104">
        <f t="shared" si="0"/>
        <v>0</v>
      </c>
    </row>
    <row r="42" spans="1:263" ht="17.25" hidden="1" customHeight="1" x14ac:dyDescent="0.25">
      <c r="A42" s="278" t="s">
        <v>74</v>
      </c>
      <c r="B42" s="279"/>
      <c r="C42" s="279"/>
      <c r="D42" s="113"/>
      <c r="E42" s="114"/>
      <c r="F42" s="115">
        <f>SUM(F32:F41)</f>
        <v>0</v>
      </c>
      <c r="G42" s="107">
        <f>SUM(G32:G41)</f>
        <v>0</v>
      </c>
      <c r="H42" s="107">
        <f>SUM(H32:H41)</f>
        <v>0</v>
      </c>
      <c r="I42" s="107">
        <f>SUM(I32:I41)</f>
        <v>0</v>
      </c>
      <c r="J42" s="116"/>
      <c r="K42" s="117"/>
      <c r="L42" s="171"/>
      <c r="M42" s="170">
        <f>SUM(M32:M41)</f>
        <v>250000</v>
      </c>
      <c r="N42" s="161" t="e">
        <f>SUM(N32:N41)</f>
        <v>#VALUE!</v>
      </c>
    </row>
    <row r="43" spans="1:263" s="126" customFormat="1" ht="16.5" hidden="1" customHeight="1" x14ac:dyDescent="0.25">
      <c r="A43" s="119"/>
      <c r="B43" s="119"/>
      <c r="C43" s="119"/>
      <c r="D43" s="119"/>
      <c r="E43" s="119"/>
      <c r="F43" s="120"/>
      <c r="G43" s="120"/>
      <c r="H43" s="120"/>
      <c r="I43" s="120"/>
      <c r="J43" s="121"/>
      <c r="K43" s="121"/>
      <c r="L43" s="122"/>
      <c r="M43" s="123"/>
      <c r="N43" s="124"/>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c r="EB43" s="125"/>
      <c r="EC43" s="125"/>
      <c r="ED43" s="125"/>
      <c r="EE43" s="125"/>
      <c r="EF43" s="125"/>
      <c r="EG43" s="125"/>
      <c r="EH43" s="125"/>
      <c r="EI43" s="125"/>
      <c r="EJ43" s="125"/>
      <c r="EK43" s="125"/>
      <c r="EL43" s="125"/>
      <c r="EM43" s="125"/>
      <c r="EN43" s="125"/>
      <c r="EO43" s="125"/>
      <c r="EP43" s="125"/>
      <c r="EQ43" s="125"/>
      <c r="ER43" s="125"/>
      <c r="ES43" s="125"/>
      <c r="ET43" s="125"/>
      <c r="EU43" s="125"/>
      <c r="EV43" s="125"/>
      <c r="EW43" s="125"/>
      <c r="EX43" s="125"/>
      <c r="EY43" s="125"/>
      <c r="EZ43" s="125"/>
      <c r="FA43" s="125"/>
      <c r="FB43" s="125"/>
      <c r="FC43" s="125"/>
      <c r="FD43" s="125"/>
      <c r="FE43" s="125"/>
      <c r="FF43" s="125"/>
      <c r="FG43" s="125"/>
      <c r="FH43" s="125"/>
      <c r="FI43" s="125"/>
      <c r="FJ43" s="125"/>
      <c r="FK43" s="125"/>
      <c r="FL43" s="125"/>
      <c r="FM43" s="125"/>
      <c r="FN43" s="125"/>
      <c r="FO43" s="125"/>
      <c r="FP43" s="125"/>
      <c r="FQ43" s="125"/>
      <c r="FR43" s="125"/>
      <c r="FS43" s="125"/>
      <c r="FT43" s="125"/>
      <c r="FU43" s="125"/>
      <c r="FV43" s="125"/>
      <c r="FW43" s="125"/>
      <c r="FX43" s="125"/>
      <c r="FY43" s="125"/>
      <c r="FZ43" s="125"/>
      <c r="GA43" s="125"/>
      <c r="GB43" s="125"/>
      <c r="GC43" s="125"/>
      <c r="GD43" s="125"/>
      <c r="GE43" s="125"/>
      <c r="GF43" s="125"/>
      <c r="GG43" s="125"/>
      <c r="GH43" s="125"/>
      <c r="GI43" s="125"/>
      <c r="GJ43" s="125"/>
      <c r="GK43" s="125"/>
      <c r="GL43" s="125"/>
      <c r="GM43" s="125"/>
      <c r="GN43" s="125"/>
      <c r="GO43" s="125"/>
      <c r="GP43" s="125"/>
      <c r="GQ43" s="125"/>
      <c r="GR43" s="125"/>
      <c r="GS43" s="125"/>
      <c r="GT43" s="125"/>
      <c r="GU43" s="125"/>
      <c r="GV43" s="125"/>
      <c r="GW43" s="125"/>
      <c r="GX43" s="125"/>
      <c r="GY43" s="125"/>
      <c r="GZ43" s="125"/>
      <c r="HA43" s="125"/>
      <c r="HB43" s="125"/>
      <c r="HC43" s="125"/>
      <c r="HD43" s="125"/>
      <c r="HE43" s="125"/>
      <c r="HF43" s="125"/>
      <c r="HG43" s="125"/>
      <c r="HH43" s="125"/>
      <c r="HI43" s="125"/>
      <c r="HJ43" s="125"/>
      <c r="HK43" s="125"/>
      <c r="HL43" s="125"/>
      <c r="HM43" s="125"/>
      <c r="HN43" s="125"/>
      <c r="HO43" s="125"/>
      <c r="HP43" s="125"/>
      <c r="HQ43" s="125"/>
      <c r="HR43" s="125"/>
      <c r="HS43" s="125"/>
      <c r="HT43" s="125"/>
      <c r="HU43" s="125"/>
      <c r="HV43" s="125"/>
      <c r="HW43" s="125"/>
      <c r="HX43" s="125"/>
      <c r="HY43" s="125"/>
      <c r="HZ43" s="125"/>
      <c r="IA43" s="125"/>
      <c r="IB43" s="125"/>
      <c r="IC43" s="125"/>
      <c r="ID43" s="125"/>
      <c r="IE43" s="125"/>
      <c r="IF43" s="125"/>
      <c r="IG43" s="125"/>
      <c r="IH43" s="125"/>
      <c r="II43" s="125"/>
      <c r="IJ43" s="125"/>
      <c r="IK43" s="125"/>
      <c r="IL43" s="125"/>
      <c r="IM43" s="125"/>
      <c r="IN43" s="125"/>
      <c r="IO43" s="125"/>
      <c r="IP43" s="125"/>
      <c r="IQ43" s="125"/>
      <c r="IR43" s="125"/>
      <c r="IS43" s="125"/>
      <c r="IT43" s="125"/>
      <c r="IU43" s="125"/>
      <c r="IV43" s="125"/>
      <c r="IW43" s="125"/>
      <c r="IX43" s="125"/>
      <c r="IY43" s="125"/>
      <c r="IZ43" s="125"/>
      <c r="JA43" s="125"/>
      <c r="JB43" s="125"/>
      <c r="JC43" s="125"/>
    </row>
    <row r="44" spans="1:263" ht="17.25" hidden="1" customHeight="1" x14ac:dyDescent="0.25">
      <c r="A44" s="127" t="s">
        <v>28</v>
      </c>
      <c r="B44" s="262" t="s">
        <v>99</v>
      </c>
      <c r="C44" s="263"/>
      <c r="D44" s="263"/>
      <c r="E44" s="264"/>
      <c r="F44" s="107"/>
      <c r="G44" s="91"/>
      <c r="H44" s="91"/>
      <c r="I44" s="91"/>
      <c r="J44" s="267"/>
      <c r="K44" s="268"/>
      <c r="L44" s="273" t="s">
        <v>81</v>
      </c>
      <c r="M44" s="274"/>
      <c r="N44" s="161" t="s">
        <v>99</v>
      </c>
    </row>
    <row r="45" spans="1:263" ht="17.25" hidden="1" customHeight="1" x14ac:dyDescent="0.25">
      <c r="A45" s="127" t="s">
        <v>28</v>
      </c>
      <c r="B45" s="262" t="s">
        <v>99</v>
      </c>
      <c r="C45" s="263"/>
      <c r="D45" s="263"/>
      <c r="E45" s="264"/>
      <c r="F45" s="128" t="s">
        <v>99</v>
      </c>
      <c r="G45" s="91"/>
      <c r="H45" s="91" t="s">
        <v>99</v>
      </c>
      <c r="I45" s="91"/>
      <c r="J45" s="319" t="s">
        <v>99</v>
      </c>
      <c r="K45" s="320"/>
      <c r="L45" s="265" t="s">
        <v>99</v>
      </c>
      <c r="M45" s="266"/>
      <c r="N45" s="167" t="s">
        <v>99</v>
      </c>
    </row>
    <row r="46" spans="1:263" ht="17.25" hidden="1" customHeight="1" x14ac:dyDescent="0.25">
      <c r="A46" s="127" t="s">
        <v>28</v>
      </c>
      <c r="B46" s="262"/>
      <c r="C46" s="263"/>
      <c r="D46" s="263"/>
      <c r="E46" s="264"/>
      <c r="F46" s="128"/>
      <c r="G46" s="91"/>
      <c r="H46" s="91"/>
      <c r="I46" s="91"/>
      <c r="J46" s="267"/>
      <c r="K46" s="268"/>
      <c r="L46" s="265" t="s">
        <v>99</v>
      </c>
      <c r="M46" s="266"/>
      <c r="N46" s="167" t="s">
        <v>99</v>
      </c>
    </row>
    <row r="47" spans="1:263" ht="17.25" hidden="1" customHeight="1" x14ac:dyDescent="0.25">
      <c r="A47" s="127" t="s">
        <v>28</v>
      </c>
      <c r="B47" s="262"/>
      <c r="C47" s="263"/>
      <c r="D47" s="263"/>
      <c r="E47" s="264"/>
      <c r="F47" s="128"/>
      <c r="G47" s="91"/>
      <c r="H47" s="91"/>
      <c r="I47" s="91"/>
      <c r="J47" s="267"/>
      <c r="K47" s="268"/>
      <c r="L47" s="265"/>
      <c r="M47" s="266"/>
      <c r="N47" s="167"/>
    </row>
    <row r="48" spans="1:263" ht="17.25" hidden="1" customHeight="1" x14ac:dyDescent="0.25">
      <c r="A48" s="127" t="s">
        <v>28</v>
      </c>
      <c r="B48" s="262"/>
      <c r="C48" s="263"/>
      <c r="D48" s="263"/>
      <c r="E48" s="264"/>
      <c r="F48" s="128"/>
      <c r="G48" s="91"/>
      <c r="H48" s="91"/>
      <c r="I48" s="91"/>
      <c r="J48" s="267"/>
      <c r="K48" s="268"/>
      <c r="L48" s="265"/>
      <c r="M48" s="266"/>
      <c r="N48" s="167"/>
    </row>
    <row r="49" spans="1:263" ht="17.25" hidden="1" customHeight="1" x14ac:dyDescent="0.25">
      <c r="A49" s="284" t="s">
        <v>75</v>
      </c>
      <c r="B49" s="285"/>
      <c r="C49" s="285"/>
      <c r="D49" s="113"/>
      <c r="E49" s="114"/>
      <c r="F49" s="115">
        <f>SUM(F44:F48)</f>
        <v>0</v>
      </c>
      <c r="G49" s="107">
        <f>SUM(G44:G48)</f>
        <v>0</v>
      </c>
      <c r="H49" s="107">
        <f>SUM(H44:H48)</f>
        <v>0</v>
      </c>
      <c r="I49" s="107">
        <f>SUM(I44:I48)</f>
        <v>0</v>
      </c>
      <c r="J49" s="267"/>
      <c r="K49" s="268"/>
      <c r="L49" s="269" t="s">
        <v>93</v>
      </c>
      <c r="M49" s="270"/>
      <c r="N49" s="107">
        <f>SUM(N44:N48)</f>
        <v>0</v>
      </c>
    </row>
    <row r="50" spans="1:263" s="126" customFormat="1" ht="17.25" hidden="1" customHeight="1" x14ac:dyDescent="0.25">
      <c r="A50" s="119"/>
      <c r="B50" s="119"/>
      <c r="C50" s="119"/>
      <c r="D50" s="119"/>
      <c r="E50" s="119"/>
      <c r="F50" s="120"/>
      <c r="G50" s="120"/>
      <c r="H50" s="120"/>
      <c r="I50" s="120"/>
      <c r="J50" s="121"/>
      <c r="K50" s="121"/>
      <c r="L50" s="129"/>
      <c r="M50" s="129"/>
      <c r="N50" s="124"/>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c r="CE50" s="125"/>
      <c r="CF50" s="125"/>
      <c r="CG50" s="125"/>
      <c r="CH50" s="125"/>
      <c r="CI50" s="125"/>
      <c r="CJ50" s="125"/>
      <c r="CK50" s="125"/>
      <c r="CL50" s="125"/>
      <c r="CM50" s="125"/>
      <c r="CN50" s="125"/>
      <c r="CO50" s="125"/>
      <c r="CP50" s="125"/>
      <c r="CQ50" s="125"/>
      <c r="CR50" s="125"/>
      <c r="CS50" s="125"/>
      <c r="CT50" s="125"/>
      <c r="CU50" s="125"/>
      <c r="CV50" s="125"/>
      <c r="CW50" s="125"/>
      <c r="CX50" s="125"/>
      <c r="CY50" s="125"/>
      <c r="CZ50" s="125"/>
      <c r="DA50" s="125"/>
      <c r="DB50" s="125"/>
      <c r="DC50" s="125"/>
      <c r="DD50" s="125"/>
      <c r="DE50" s="125"/>
      <c r="DF50" s="125"/>
      <c r="DG50" s="125"/>
      <c r="DH50" s="125"/>
      <c r="DI50" s="125"/>
      <c r="DJ50" s="125"/>
      <c r="DK50" s="125"/>
      <c r="DL50" s="125"/>
      <c r="DM50" s="125"/>
      <c r="DN50" s="125"/>
      <c r="DO50" s="125"/>
      <c r="DP50" s="125"/>
      <c r="DQ50" s="125"/>
      <c r="DR50" s="125"/>
      <c r="DS50" s="125"/>
      <c r="DT50" s="125"/>
      <c r="DU50" s="125"/>
      <c r="DV50" s="125"/>
      <c r="DW50" s="125"/>
      <c r="DX50" s="125"/>
      <c r="DY50" s="125"/>
      <c r="DZ50" s="125"/>
      <c r="EA50" s="125"/>
      <c r="EB50" s="125"/>
      <c r="EC50" s="125"/>
      <c r="ED50" s="125"/>
      <c r="EE50" s="125"/>
      <c r="EF50" s="125"/>
      <c r="EG50" s="125"/>
      <c r="EH50" s="125"/>
      <c r="EI50" s="125"/>
      <c r="EJ50" s="125"/>
      <c r="EK50" s="125"/>
      <c r="EL50" s="125"/>
      <c r="EM50" s="125"/>
      <c r="EN50" s="125"/>
      <c r="EO50" s="125"/>
      <c r="EP50" s="125"/>
      <c r="EQ50" s="125"/>
      <c r="ER50" s="125"/>
      <c r="ES50" s="125"/>
      <c r="ET50" s="125"/>
      <c r="EU50" s="125"/>
      <c r="EV50" s="125"/>
      <c r="EW50" s="125"/>
      <c r="EX50" s="125"/>
      <c r="EY50" s="125"/>
      <c r="EZ50" s="125"/>
      <c r="FA50" s="125"/>
      <c r="FB50" s="125"/>
      <c r="FC50" s="125"/>
      <c r="FD50" s="125"/>
      <c r="FE50" s="125"/>
      <c r="FF50" s="125"/>
      <c r="FG50" s="125"/>
      <c r="FH50" s="125"/>
      <c r="FI50" s="125"/>
      <c r="FJ50" s="125"/>
      <c r="FK50" s="125"/>
      <c r="FL50" s="125"/>
      <c r="FM50" s="125"/>
      <c r="FN50" s="125"/>
      <c r="FO50" s="125"/>
      <c r="FP50" s="125"/>
      <c r="FQ50" s="125"/>
      <c r="FR50" s="125"/>
      <c r="FS50" s="125"/>
      <c r="FT50" s="125"/>
      <c r="FU50" s="125"/>
      <c r="FV50" s="125"/>
      <c r="FW50" s="125"/>
      <c r="FX50" s="125"/>
      <c r="FY50" s="125"/>
      <c r="FZ50" s="125"/>
      <c r="GA50" s="125"/>
      <c r="GB50" s="125"/>
      <c r="GC50" s="125"/>
      <c r="GD50" s="125"/>
      <c r="GE50" s="125"/>
      <c r="GF50" s="125"/>
      <c r="GG50" s="125"/>
      <c r="GH50" s="125"/>
      <c r="GI50" s="125"/>
      <c r="GJ50" s="125"/>
      <c r="GK50" s="125"/>
      <c r="GL50" s="125"/>
      <c r="GM50" s="125"/>
      <c r="GN50" s="125"/>
      <c r="GO50" s="125"/>
      <c r="GP50" s="125"/>
      <c r="GQ50" s="125"/>
      <c r="GR50" s="125"/>
      <c r="GS50" s="125"/>
      <c r="GT50" s="125"/>
      <c r="GU50" s="125"/>
      <c r="GV50" s="125"/>
      <c r="GW50" s="125"/>
      <c r="GX50" s="125"/>
      <c r="GY50" s="125"/>
      <c r="GZ50" s="125"/>
      <c r="HA50" s="125"/>
      <c r="HB50" s="125"/>
      <c r="HC50" s="125"/>
      <c r="HD50" s="125"/>
      <c r="HE50" s="125"/>
      <c r="HF50" s="125"/>
      <c r="HG50" s="125"/>
      <c r="HH50" s="125"/>
      <c r="HI50" s="125"/>
      <c r="HJ50" s="125"/>
      <c r="HK50" s="125"/>
      <c r="HL50" s="125"/>
      <c r="HM50" s="125"/>
      <c r="HN50" s="125"/>
      <c r="HO50" s="125"/>
      <c r="HP50" s="125"/>
      <c r="HQ50" s="125"/>
      <c r="HR50" s="125"/>
      <c r="HS50" s="125"/>
      <c r="HT50" s="125"/>
      <c r="HU50" s="125"/>
      <c r="HV50" s="125"/>
      <c r="HW50" s="125"/>
      <c r="HX50" s="125"/>
      <c r="HY50" s="125"/>
      <c r="HZ50" s="125"/>
      <c r="IA50" s="125"/>
      <c r="IB50" s="125"/>
      <c r="IC50" s="125"/>
      <c r="ID50" s="125"/>
      <c r="IE50" s="125"/>
      <c r="IF50" s="125"/>
      <c r="IG50" s="125"/>
      <c r="IH50" s="125"/>
      <c r="II50" s="125"/>
      <c r="IJ50" s="125"/>
      <c r="IK50" s="125"/>
      <c r="IL50" s="125"/>
      <c r="IM50" s="125"/>
      <c r="IN50" s="125"/>
      <c r="IO50" s="125"/>
      <c r="IP50" s="125"/>
      <c r="IQ50" s="125"/>
      <c r="IR50" s="125"/>
      <c r="IS50" s="125"/>
      <c r="IT50" s="125"/>
      <c r="IU50" s="125"/>
      <c r="IV50" s="125"/>
      <c r="IW50" s="125"/>
      <c r="IX50" s="125"/>
      <c r="IY50" s="125"/>
      <c r="IZ50" s="125"/>
      <c r="JA50" s="125"/>
      <c r="JB50" s="125"/>
      <c r="JC50" s="125"/>
    </row>
    <row r="51" spans="1:263" ht="17.25" hidden="1" customHeight="1" x14ac:dyDescent="0.25">
      <c r="A51" s="127" t="s">
        <v>27</v>
      </c>
      <c r="B51" s="234" t="s">
        <v>99</v>
      </c>
      <c r="C51" s="235"/>
      <c r="D51" s="235"/>
      <c r="E51" s="236"/>
      <c r="F51" s="91">
        <v>0</v>
      </c>
      <c r="G51" s="91"/>
      <c r="H51" s="91" t="s">
        <v>99</v>
      </c>
      <c r="I51" s="91"/>
      <c r="J51" s="280" t="s">
        <v>120</v>
      </c>
      <c r="K51" s="281"/>
      <c r="L51" s="271" t="s">
        <v>52</v>
      </c>
      <c r="M51" s="272"/>
      <c r="N51" s="91"/>
    </row>
    <row r="52" spans="1:263" ht="17.25" hidden="1" customHeight="1" x14ac:dyDescent="0.25">
      <c r="A52" s="130" t="s">
        <v>27</v>
      </c>
      <c r="B52" s="234" t="s">
        <v>99</v>
      </c>
      <c r="C52" s="235"/>
      <c r="D52" s="235"/>
      <c r="E52" s="236"/>
      <c r="F52" s="91">
        <v>0</v>
      </c>
      <c r="G52" s="131"/>
      <c r="H52" s="131" t="s">
        <v>99</v>
      </c>
      <c r="I52" s="131"/>
      <c r="J52" s="280" t="s">
        <v>121</v>
      </c>
      <c r="K52" s="281"/>
      <c r="L52" s="348" t="s">
        <v>100</v>
      </c>
      <c r="M52" s="349"/>
      <c r="N52" s="118"/>
    </row>
    <row r="53" spans="1:263" ht="17.25" hidden="1" customHeight="1" x14ac:dyDescent="0.25">
      <c r="A53" s="130" t="s">
        <v>27</v>
      </c>
      <c r="B53" s="234" t="s">
        <v>99</v>
      </c>
      <c r="C53" s="235"/>
      <c r="D53" s="235"/>
      <c r="E53" s="236"/>
      <c r="F53" s="91"/>
      <c r="G53" s="131"/>
      <c r="H53" s="131" t="s">
        <v>99</v>
      </c>
      <c r="I53" s="131"/>
      <c r="J53" s="282" t="s">
        <v>99</v>
      </c>
      <c r="K53" s="283"/>
      <c r="L53" s="258"/>
      <c r="M53" s="259"/>
      <c r="N53" s="118"/>
    </row>
    <row r="54" spans="1:263" ht="17.25" hidden="1" customHeight="1" x14ac:dyDescent="0.25">
      <c r="A54" s="130" t="s">
        <v>27</v>
      </c>
      <c r="B54" s="234"/>
      <c r="C54" s="235"/>
      <c r="D54" s="235"/>
      <c r="E54" s="236"/>
      <c r="F54" s="91"/>
      <c r="G54" s="91"/>
      <c r="H54" s="91"/>
      <c r="I54" s="91"/>
      <c r="J54" s="282" t="s">
        <v>99</v>
      </c>
      <c r="K54" s="283"/>
      <c r="L54" s="258"/>
      <c r="M54" s="259"/>
      <c r="N54" s="118"/>
    </row>
    <row r="55" spans="1:263" ht="17.25" hidden="1" customHeight="1" x14ac:dyDescent="0.25">
      <c r="A55" s="130" t="s">
        <v>27</v>
      </c>
      <c r="B55" s="234" t="s">
        <v>99</v>
      </c>
      <c r="C55" s="235"/>
      <c r="D55" s="235"/>
      <c r="E55" s="236"/>
      <c r="F55" s="91"/>
      <c r="G55" s="91"/>
      <c r="H55" s="91"/>
      <c r="I55" s="91"/>
      <c r="J55" s="282" t="s">
        <v>99</v>
      </c>
      <c r="K55" s="283"/>
      <c r="L55" s="258"/>
      <c r="M55" s="259"/>
      <c r="N55" s="118"/>
    </row>
    <row r="56" spans="1:263" ht="17.25" hidden="1" customHeight="1" x14ac:dyDescent="0.25">
      <c r="A56" s="112" t="s">
        <v>27</v>
      </c>
      <c r="B56" s="240"/>
      <c r="C56" s="241"/>
      <c r="D56" s="241"/>
      <c r="E56" s="242"/>
      <c r="F56" s="168"/>
      <c r="G56" s="168"/>
      <c r="H56" s="168"/>
      <c r="I56" s="168"/>
      <c r="J56" s="327" t="s">
        <v>99</v>
      </c>
      <c r="K56" s="328"/>
      <c r="L56" s="258"/>
      <c r="M56" s="266"/>
      <c r="N56" s="167"/>
    </row>
    <row r="57" spans="1:263" ht="18" hidden="1" customHeight="1" x14ac:dyDescent="0.25">
      <c r="A57" s="339" t="s">
        <v>76</v>
      </c>
      <c r="B57" s="340"/>
      <c r="C57" s="340"/>
      <c r="D57" s="340"/>
      <c r="E57" s="341"/>
      <c r="F57" s="132">
        <f>SUM(F51:F56)</f>
        <v>0</v>
      </c>
      <c r="G57" s="133">
        <f>SUM(G51:G56)</f>
        <v>0</v>
      </c>
      <c r="H57" s="133">
        <f>SUM(H51:H56)</f>
        <v>0</v>
      </c>
      <c r="I57" s="133">
        <f>SUM(I51:I56)</f>
        <v>0</v>
      </c>
      <c r="J57" s="325"/>
      <c r="K57" s="326"/>
      <c r="L57" s="321" t="s">
        <v>83</v>
      </c>
      <c r="M57" s="322"/>
      <c r="N57" s="133">
        <f>SUM(N51:N56)</f>
        <v>0</v>
      </c>
    </row>
    <row r="58" spans="1:263" ht="21" hidden="1" customHeight="1" x14ac:dyDescent="0.25">
      <c r="A58" s="317" t="s">
        <v>45</v>
      </c>
      <c r="B58" s="318"/>
      <c r="C58" s="318"/>
      <c r="D58" s="134"/>
      <c r="E58" s="135"/>
      <c r="F58" s="136">
        <f>+F42+F49+F57</f>
        <v>0</v>
      </c>
      <c r="G58" s="137">
        <f>+G42+G49+G57</f>
        <v>0</v>
      </c>
      <c r="H58" s="137">
        <f>+H42+H49+H57</f>
        <v>0</v>
      </c>
      <c r="I58" s="137">
        <f>+I42+I49+I57</f>
        <v>0</v>
      </c>
      <c r="J58" s="337"/>
      <c r="K58" s="338"/>
      <c r="L58" s="342" t="s">
        <v>96</v>
      </c>
      <c r="M58" s="343"/>
      <c r="N58" s="162" t="e">
        <f>+N42-N49-N57</f>
        <v>#VALUE!</v>
      </c>
    </row>
    <row r="59" spans="1:263" ht="21" hidden="1" customHeight="1" x14ac:dyDescent="0.3">
      <c r="A59" s="332" t="s">
        <v>82</v>
      </c>
      <c r="B59" s="333"/>
      <c r="C59" s="333"/>
      <c r="D59" s="333"/>
      <c r="E59" s="334"/>
      <c r="F59" s="138" t="e">
        <f>+N58-F58</f>
        <v>#VALUE!</v>
      </c>
      <c r="G59" s="139"/>
      <c r="H59" s="140" t="e">
        <f>+N58-H58</f>
        <v>#VALUE!</v>
      </c>
      <c r="I59" s="139"/>
      <c r="J59" s="141"/>
      <c r="K59" s="142"/>
      <c r="L59" s="143"/>
      <c r="M59" s="82"/>
      <c r="N59" s="144"/>
    </row>
    <row r="60" spans="1:263" ht="21" customHeight="1" x14ac:dyDescent="0.3">
      <c r="A60" s="195"/>
      <c r="B60" s="195"/>
      <c r="C60" s="195"/>
      <c r="D60" s="195"/>
      <c r="E60" s="195"/>
      <c r="F60" s="139"/>
      <c r="G60" s="139"/>
      <c r="H60" s="139"/>
      <c r="I60" s="139"/>
      <c r="J60" s="141"/>
      <c r="K60" s="142"/>
      <c r="L60" s="143"/>
      <c r="M60" s="82"/>
      <c r="N60" s="144"/>
    </row>
    <row r="61" spans="1:263" s="76" customFormat="1" ht="21" customHeight="1" x14ac:dyDescent="0.3">
      <c r="A61" s="430" t="s">
        <v>137</v>
      </c>
      <c r="B61" s="431"/>
      <c r="C61" s="431"/>
      <c r="D61" s="431"/>
      <c r="E61" s="432"/>
      <c r="F61" s="82"/>
      <c r="G61" s="82"/>
      <c r="H61" s="82"/>
      <c r="I61" s="82"/>
      <c r="J61" s="143"/>
      <c r="K61" s="82"/>
      <c r="L61" s="143"/>
      <c r="M61" s="82"/>
      <c r="N61" s="144"/>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c r="EO61" s="75"/>
      <c r="EP61" s="75"/>
      <c r="EQ61" s="75"/>
      <c r="ER61" s="75"/>
      <c r="ES61" s="75"/>
      <c r="ET61" s="75"/>
      <c r="EU61" s="75"/>
      <c r="EV61" s="75"/>
      <c r="EW61" s="75"/>
      <c r="EX61" s="75"/>
      <c r="EY61" s="75"/>
      <c r="EZ61" s="75"/>
      <c r="FA61" s="75"/>
      <c r="FB61" s="75"/>
      <c r="FC61" s="75"/>
      <c r="FD61" s="75"/>
      <c r="FE61" s="75"/>
      <c r="FF61" s="75"/>
      <c r="FG61" s="75"/>
      <c r="FH61" s="75"/>
      <c r="FI61" s="75"/>
      <c r="FJ61" s="75"/>
      <c r="FK61" s="75"/>
      <c r="FL61" s="75"/>
      <c r="FM61" s="75"/>
      <c r="FN61" s="75"/>
      <c r="FO61" s="75"/>
      <c r="FP61" s="75"/>
      <c r="FQ61" s="75"/>
      <c r="FR61" s="75"/>
      <c r="FS61" s="75"/>
      <c r="FT61" s="75"/>
      <c r="FU61" s="75"/>
      <c r="FV61" s="75"/>
      <c r="FW61" s="75"/>
      <c r="FX61" s="75"/>
      <c r="FY61" s="75"/>
      <c r="FZ61" s="75"/>
      <c r="GA61" s="75"/>
      <c r="GB61" s="75"/>
      <c r="GC61" s="75"/>
      <c r="GD61" s="75"/>
      <c r="GE61" s="75"/>
      <c r="GF61" s="75"/>
      <c r="GG61" s="75"/>
      <c r="GH61" s="75"/>
      <c r="GI61" s="75"/>
      <c r="GJ61" s="75"/>
      <c r="GK61" s="75"/>
      <c r="GL61" s="75"/>
      <c r="GM61" s="75"/>
      <c r="GN61" s="75"/>
      <c r="GO61" s="75"/>
      <c r="GP61" s="75"/>
      <c r="GQ61" s="75"/>
      <c r="GR61" s="75"/>
      <c r="GS61" s="75"/>
      <c r="GT61" s="75"/>
      <c r="GU61" s="75"/>
      <c r="GV61" s="75"/>
      <c r="GW61" s="75"/>
      <c r="GX61" s="75"/>
      <c r="GY61" s="75"/>
      <c r="GZ61" s="75"/>
      <c r="HA61" s="75"/>
      <c r="HB61" s="75"/>
      <c r="HC61" s="75"/>
      <c r="HD61" s="75"/>
      <c r="HE61" s="75"/>
      <c r="HF61" s="75"/>
      <c r="HG61" s="75"/>
      <c r="HH61" s="75"/>
      <c r="HI61" s="75"/>
      <c r="HJ61" s="75"/>
      <c r="HK61" s="75"/>
      <c r="HL61" s="75"/>
      <c r="HM61" s="75"/>
      <c r="HN61" s="75"/>
      <c r="HO61" s="75"/>
      <c r="HP61" s="75"/>
      <c r="HQ61" s="75"/>
      <c r="HR61" s="75"/>
      <c r="HS61" s="75"/>
      <c r="HT61" s="75"/>
      <c r="HU61" s="75"/>
      <c r="HV61" s="75"/>
      <c r="HW61" s="75"/>
      <c r="HX61" s="75"/>
      <c r="HY61" s="75"/>
      <c r="HZ61" s="75"/>
      <c r="IA61" s="75"/>
      <c r="IB61" s="75"/>
      <c r="IC61" s="75"/>
      <c r="ID61" s="75"/>
      <c r="IE61" s="75"/>
      <c r="IF61" s="75"/>
      <c r="IG61" s="75"/>
      <c r="IH61" s="75"/>
      <c r="II61" s="75"/>
      <c r="IJ61" s="75"/>
      <c r="IK61" s="75"/>
      <c r="IL61" s="75"/>
      <c r="IM61" s="75"/>
      <c r="IN61" s="75"/>
      <c r="IO61" s="75"/>
      <c r="IP61" s="75"/>
      <c r="IQ61" s="75"/>
      <c r="IR61" s="75"/>
      <c r="IS61" s="75"/>
      <c r="IT61" s="75"/>
      <c r="IU61" s="75"/>
      <c r="IV61" s="75"/>
      <c r="IW61" s="75"/>
      <c r="IX61" s="75"/>
      <c r="IY61" s="75"/>
      <c r="IZ61" s="75"/>
      <c r="JA61" s="75"/>
      <c r="JB61" s="75"/>
      <c r="JC61" s="75"/>
    </row>
    <row r="62" spans="1:263" s="78" customFormat="1" ht="18.600000000000001" customHeight="1" x14ac:dyDescent="0.25">
      <c r="A62" s="433" t="s">
        <v>77</v>
      </c>
      <c r="B62" s="434" t="s">
        <v>78</v>
      </c>
      <c r="C62" s="434" t="s">
        <v>92</v>
      </c>
      <c r="D62" s="434" t="s">
        <v>94</v>
      </c>
      <c r="E62" s="434" t="s">
        <v>95</v>
      </c>
      <c r="F62" s="435" t="s">
        <v>88</v>
      </c>
      <c r="G62" s="435" t="s">
        <v>79</v>
      </c>
      <c r="H62" s="436" t="s">
        <v>90</v>
      </c>
      <c r="I62" s="437" t="s">
        <v>91</v>
      </c>
      <c r="J62" s="438" t="s">
        <v>80</v>
      </c>
      <c r="K62" s="439"/>
      <c r="L62" s="438" t="s">
        <v>46</v>
      </c>
      <c r="M62" s="439"/>
      <c r="N62" s="440"/>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c r="FR62" s="77"/>
      <c r="FS62" s="77"/>
      <c r="FT62" s="77"/>
      <c r="FU62" s="77"/>
      <c r="FV62" s="77"/>
      <c r="FW62" s="77"/>
      <c r="FX62" s="77"/>
      <c r="FY62" s="77"/>
      <c r="FZ62" s="77"/>
      <c r="GA62" s="77"/>
      <c r="GB62" s="77"/>
      <c r="GC62" s="77"/>
      <c r="GD62" s="77"/>
      <c r="GE62" s="77"/>
      <c r="GF62" s="77"/>
      <c r="GG62" s="77"/>
      <c r="GH62" s="77"/>
      <c r="GI62" s="77"/>
      <c r="GJ62" s="77"/>
      <c r="GK62" s="77"/>
      <c r="GL62" s="77"/>
      <c r="GM62" s="77"/>
      <c r="GN62" s="77"/>
      <c r="GO62" s="77"/>
      <c r="GP62" s="77"/>
      <c r="GQ62" s="77"/>
      <c r="GR62" s="77"/>
      <c r="GS62" s="77"/>
      <c r="GT62" s="77"/>
      <c r="GU62" s="77"/>
      <c r="GV62" s="77"/>
      <c r="GW62" s="77"/>
      <c r="GX62" s="77"/>
      <c r="GY62" s="77"/>
      <c r="GZ62" s="77"/>
      <c r="HA62" s="77"/>
      <c r="HB62" s="77"/>
      <c r="HC62" s="77"/>
      <c r="HD62" s="77"/>
      <c r="HE62" s="77"/>
      <c r="HF62" s="77"/>
      <c r="HG62" s="77"/>
      <c r="HH62" s="77"/>
      <c r="HI62" s="77"/>
      <c r="HJ62" s="77"/>
      <c r="HK62" s="77"/>
      <c r="HL62" s="77"/>
      <c r="HM62" s="77"/>
      <c r="HN62" s="77"/>
      <c r="HO62" s="77"/>
      <c r="HP62" s="77"/>
      <c r="HQ62" s="77"/>
      <c r="HR62" s="77"/>
      <c r="HS62" s="77"/>
      <c r="HT62" s="77"/>
      <c r="HU62" s="77"/>
      <c r="HV62" s="77"/>
      <c r="HW62" s="77"/>
      <c r="HX62" s="77"/>
      <c r="HY62" s="77"/>
      <c r="HZ62" s="77"/>
      <c r="IA62" s="77"/>
      <c r="IB62" s="77"/>
      <c r="IC62" s="77"/>
      <c r="ID62" s="77"/>
      <c r="IE62" s="77"/>
      <c r="IF62" s="77"/>
      <c r="IG62" s="77"/>
      <c r="IH62" s="77"/>
      <c r="II62" s="77"/>
      <c r="IJ62" s="77"/>
      <c r="IK62" s="77"/>
      <c r="IL62" s="77"/>
      <c r="IM62" s="77"/>
      <c r="IN62" s="77"/>
      <c r="IO62" s="77"/>
      <c r="IP62" s="77"/>
      <c r="IQ62" s="77"/>
      <c r="IR62" s="77"/>
      <c r="IS62" s="77"/>
      <c r="IT62" s="77"/>
      <c r="IU62" s="77"/>
      <c r="IV62" s="77"/>
      <c r="IW62" s="77"/>
      <c r="IX62" s="77"/>
      <c r="IY62" s="77"/>
      <c r="IZ62" s="77"/>
      <c r="JA62" s="77"/>
      <c r="JB62" s="77"/>
      <c r="JC62" s="77"/>
    </row>
    <row r="63" spans="1:263" ht="18.600000000000001" customHeight="1" x14ac:dyDescent="0.25">
      <c r="A63" s="145" t="s">
        <v>142</v>
      </c>
      <c r="B63" s="219"/>
      <c r="C63" s="145"/>
      <c r="D63" s="146"/>
      <c r="E63" s="169"/>
      <c r="F63" s="147"/>
      <c r="G63" s="148"/>
      <c r="H63" s="148"/>
      <c r="I63" s="148"/>
      <c r="J63" s="312"/>
      <c r="K63" s="313"/>
      <c r="L63" s="297"/>
      <c r="M63" s="298"/>
      <c r="N63" s="299"/>
    </row>
    <row r="64" spans="1:263" ht="18.600000000000001" customHeight="1" x14ac:dyDescent="0.25">
      <c r="A64" s="145" t="s">
        <v>144</v>
      </c>
      <c r="B64" s="145"/>
      <c r="C64" s="146"/>
      <c r="D64" s="146"/>
      <c r="E64" s="169"/>
      <c r="F64" s="147"/>
      <c r="G64" s="148"/>
      <c r="H64" s="148"/>
      <c r="I64" s="148"/>
      <c r="J64" s="291"/>
      <c r="K64" s="292"/>
      <c r="L64" s="297"/>
      <c r="M64" s="298"/>
      <c r="N64" s="299"/>
    </row>
    <row r="65" spans="1:14" ht="18.600000000000001" customHeight="1" x14ac:dyDescent="0.25">
      <c r="A65" s="145" t="s">
        <v>145</v>
      </c>
      <c r="B65" s="145"/>
      <c r="C65" s="146"/>
      <c r="D65" s="146"/>
      <c r="E65" s="169"/>
      <c r="F65" s="147"/>
      <c r="G65" s="148"/>
      <c r="H65" s="148"/>
      <c r="I65" s="148"/>
      <c r="J65" s="293"/>
      <c r="K65" s="294"/>
      <c r="L65" s="297"/>
      <c r="M65" s="298"/>
      <c r="N65" s="299"/>
    </row>
    <row r="66" spans="1:14" ht="18.600000000000001" customHeight="1" x14ac:dyDescent="0.25">
      <c r="A66" s="145"/>
      <c r="B66" s="145"/>
      <c r="C66" s="146"/>
      <c r="D66" s="146"/>
      <c r="E66" s="169"/>
      <c r="F66" s="147"/>
      <c r="G66" s="148"/>
      <c r="H66" s="148"/>
      <c r="I66" s="148"/>
      <c r="J66" s="192"/>
      <c r="K66" s="149"/>
      <c r="L66" s="297"/>
      <c r="M66" s="298"/>
      <c r="N66" s="299"/>
    </row>
    <row r="67" spans="1:14" ht="18.600000000000001" customHeight="1" x14ac:dyDescent="0.25">
      <c r="A67" s="145"/>
      <c r="B67" s="145"/>
      <c r="C67" s="146"/>
      <c r="D67" s="150"/>
      <c r="E67" s="169"/>
      <c r="F67" s="147"/>
      <c r="G67" s="148"/>
      <c r="H67" s="148"/>
      <c r="I67" s="148"/>
      <c r="J67" s="192"/>
      <c r="K67" s="149"/>
      <c r="L67" s="297"/>
      <c r="M67" s="298"/>
      <c r="N67" s="299"/>
    </row>
    <row r="68" spans="1:14" ht="18.600000000000001" customHeight="1" x14ac:dyDescent="0.25">
      <c r="A68" s="151"/>
      <c r="B68" s="152"/>
      <c r="C68" s="153"/>
      <c r="D68" s="154"/>
      <c r="E68" s="169"/>
      <c r="F68" s="147"/>
      <c r="G68" s="148"/>
      <c r="H68" s="148"/>
      <c r="I68" s="148"/>
      <c r="J68" s="303"/>
      <c r="K68" s="304"/>
      <c r="L68" s="300"/>
      <c r="M68" s="301"/>
      <c r="N68" s="302"/>
    </row>
    <row r="69" spans="1:14" ht="18.600000000000001" customHeight="1" x14ac:dyDescent="0.25">
      <c r="A69" s="196" t="s">
        <v>45</v>
      </c>
      <c r="B69" s="196"/>
      <c r="C69" s="197"/>
      <c r="D69" s="198"/>
      <c r="E69" s="445">
        <f>SUM(E63:E68)</f>
        <v>0</v>
      </c>
      <c r="F69" s="199"/>
      <c r="G69" s="445">
        <f>SUM(G63:G68)</f>
        <v>0</v>
      </c>
      <c r="H69" s="446">
        <f>SUM(H63:H68)</f>
        <v>0</v>
      </c>
      <c r="I69" s="446">
        <f>SUM(I63:I68)</f>
        <v>0</v>
      </c>
      <c r="J69" s="289"/>
      <c r="K69" s="290"/>
      <c r="L69" s="286"/>
      <c r="M69" s="287"/>
      <c r="N69" s="288"/>
    </row>
    <row r="70" spans="1:14" ht="18.600000000000001" customHeight="1" x14ac:dyDescent="0.2">
      <c r="F70" s="155"/>
    </row>
    <row r="71" spans="1:14" ht="18.600000000000001" customHeight="1" x14ac:dyDescent="0.25">
      <c r="A71" s="441" t="s">
        <v>77</v>
      </c>
      <c r="B71" s="435" t="s">
        <v>78</v>
      </c>
      <c r="C71" s="435" t="s">
        <v>92</v>
      </c>
      <c r="D71" s="435" t="s">
        <v>94</v>
      </c>
      <c r="E71" s="435" t="s">
        <v>95</v>
      </c>
      <c r="F71" s="442" t="s">
        <v>88</v>
      </c>
      <c r="G71" s="435" t="s">
        <v>79</v>
      </c>
      <c r="H71" s="435" t="s">
        <v>90</v>
      </c>
      <c r="I71" s="435" t="s">
        <v>91</v>
      </c>
      <c r="J71" s="438" t="s">
        <v>80</v>
      </c>
      <c r="K71" s="439"/>
      <c r="L71" s="438" t="s">
        <v>46</v>
      </c>
      <c r="M71" s="439"/>
      <c r="N71" s="440"/>
    </row>
    <row r="72" spans="1:14" ht="18.600000000000001" customHeight="1" x14ac:dyDescent="0.25">
      <c r="A72" s="145" t="s">
        <v>143</v>
      </c>
      <c r="B72" s="145"/>
      <c r="C72" s="146"/>
      <c r="D72" s="146"/>
      <c r="E72" s="163"/>
      <c r="F72" s="147"/>
      <c r="G72" s="148"/>
      <c r="H72" s="148"/>
      <c r="I72" s="148"/>
      <c r="J72" s="307"/>
      <c r="K72" s="308"/>
      <c r="L72" s="297"/>
      <c r="M72" s="298"/>
      <c r="N72" s="299"/>
    </row>
    <row r="73" spans="1:14" ht="18.600000000000001" customHeight="1" x14ac:dyDescent="0.25">
      <c r="A73" s="145"/>
      <c r="B73" s="145"/>
      <c r="C73" s="146"/>
      <c r="D73" s="146"/>
      <c r="E73" s="163"/>
      <c r="F73" s="147"/>
      <c r="G73" s="148"/>
      <c r="H73" s="148"/>
      <c r="I73" s="148"/>
      <c r="J73" s="291"/>
      <c r="K73" s="292"/>
      <c r="L73" s="297"/>
      <c r="M73" s="298"/>
      <c r="N73" s="299"/>
    </row>
    <row r="74" spans="1:14" ht="18.600000000000001" customHeight="1" x14ac:dyDescent="0.25">
      <c r="A74" s="145"/>
      <c r="B74" s="145"/>
      <c r="C74" s="146"/>
      <c r="D74" s="146"/>
      <c r="E74" s="163"/>
      <c r="F74" s="147"/>
      <c r="G74" s="148"/>
      <c r="H74" s="148"/>
      <c r="I74" s="148"/>
      <c r="J74" s="293"/>
      <c r="K74" s="294"/>
      <c r="L74" s="297"/>
      <c r="M74" s="298"/>
      <c r="N74" s="299"/>
    </row>
    <row r="75" spans="1:14" ht="18.600000000000001" customHeight="1" x14ac:dyDescent="0.25">
      <c r="A75" s="145"/>
      <c r="B75" s="145"/>
      <c r="C75" s="146"/>
      <c r="D75" s="146"/>
      <c r="E75" s="163"/>
      <c r="F75" s="147"/>
      <c r="G75" s="148"/>
      <c r="H75" s="148"/>
      <c r="I75" s="148"/>
      <c r="J75" s="305"/>
      <c r="K75" s="306"/>
      <c r="L75" s="297"/>
      <c r="M75" s="298"/>
      <c r="N75" s="299"/>
    </row>
    <row r="76" spans="1:14" ht="18.600000000000001" customHeight="1" x14ac:dyDescent="0.25">
      <c r="A76" s="145"/>
      <c r="B76" s="145"/>
      <c r="C76" s="146"/>
      <c r="D76" s="146"/>
      <c r="E76" s="163"/>
      <c r="F76" s="147"/>
      <c r="G76" s="148"/>
      <c r="H76" s="148"/>
      <c r="I76" s="148"/>
      <c r="J76" s="305"/>
      <c r="K76" s="306"/>
      <c r="L76" s="297"/>
      <c r="M76" s="298"/>
      <c r="N76" s="299"/>
    </row>
    <row r="77" spans="1:14" ht="18.600000000000001" customHeight="1" x14ac:dyDescent="0.25">
      <c r="A77" s="151"/>
      <c r="B77" s="152"/>
      <c r="C77" s="157"/>
      <c r="D77" s="153"/>
      <c r="E77" s="163"/>
      <c r="F77" s="147"/>
      <c r="G77" s="148"/>
      <c r="H77" s="148"/>
      <c r="I77" s="148"/>
      <c r="J77" s="295"/>
      <c r="K77" s="296"/>
      <c r="L77" s="300"/>
      <c r="M77" s="301"/>
      <c r="N77" s="302"/>
    </row>
    <row r="78" spans="1:14" ht="18.600000000000001" customHeight="1" x14ac:dyDescent="0.25">
      <c r="A78" s="196" t="s">
        <v>45</v>
      </c>
      <c r="B78" s="196"/>
      <c r="C78" s="200"/>
      <c r="D78" s="201"/>
      <c r="E78" s="445">
        <f>SUM(E72:E77)</f>
        <v>0</v>
      </c>
      <c r="F78" s="202"/>
      <c r="G78" s="446">
        <f>SUM(G72:G77)</f>
        <v>0</v>
      </c>
      <c r="H78" s="446">
        <f>SUM(H72:H77)</f>
        <v>0</v>
      </c>
      <c r="I78" s="446">
        <f>SUM(I72:I77)</f>
        <v>0</v>
      </c>
      <c r="J78" s="289"/>
      <c r="K78" s="290"/>
      <c r="L78" s="286"/>
      <c r="M78" s="287"/>
      <c r="N78" s="288"/>
    </row>
  </sheetData>
  <mergeCells count="166">
    <mergeCell ref="G9:H9"/>
    <mergeCell ref="J9:N9"/>
    <mergeCell ref="A10:E10"/>
    <mergeCell ref="G10:H10"/>
    <mergeCell ref="J10:N10"/>
    <mergeCell ref="A59:E59"/>
    <mergeCell ref="A28:C28"/>
    <mergeCell ref="A20:C20"/>
    <mergeCell ref="A12:C12"/>
    <mergeCell ref="F31:G31"/>
    <mergeCell ref="G22:H22"/>
    <mergeCell ref="J11:N11"/>
    <mergeCell ref="J58:K58"/>
    <mergeCell ref="A57:E57"/>
    <mergeCell ref="B55:E55"/>
    <mergeCell ref="L58:M58"/>
    <mergeCell ref="A9:E9"/>
    <mergeCell ref="B38:E38"/>
    <mergeCell ref="B39:E39"/>
    <mergeCell ref="B40:E40"/>
    <mergeCell ref="J38:K38"/>
    <mergeCell ref="L30:M30"/>
    <mergeCell ref="J33:K33"/>
    <mergeCell ref="L52:M52"/>
    <mergeCell ref="G7:H7"/>
    <mergeCell ref="G8:H8"/>
    <mergeCell ref="G11:H11"/>
    <mergeCell ref="L57:M57"/>
    <mergeCell ref="L54:M54"/>
    <mergeCell ref="L55:M55"/>
    <mergeCell ref="J39:K39"/>
    <mergeCell ref="J57:K57"/>
    <mergeCell ref="J55:K55"/>
    <mergeCell ref="J56:K56"/>
    <mergeCell ref="L56:M56"/>
    <mergeCell ref="J19:N19"/>
    <mergeCell ref="J20:N20"/>
    <mergeCell ref="N30:N31"/>
    <mergeCell ref="J34:K34"/>
    <mergeCell ref="J35:K35"/>
    <mergeCell ref="J40:K40"/>
    <mergeCell ref="J36:K36"/>
    <mergeCell ref="J37:K37"/>
    <mergeCell ref="J46:K46"/>
    <mergeCell ref="J47:K47"/>
    <mergeCell ref="J48:K48"/>
    <mergeCell ref="J49:K49"/>
    <mergeCell ref="J51:K51"/>
    <mergeCell ref="A5:E5"/>
    <mergeCell ref="A14:E14"/>
    <mergeCell ref="A22:E22"/>
    <mergeCell ref="J63:K63"/>
    <mergeCell ref="J75:K75"/>
    <mergeCell ref="J12:N12"/>
    <mergeCell ref="J14:N14"/>
    <mergeCell ref="J15:N15"/>
    <mergeCell ref="J16:N16"/>
    <mergeCell ref="J18:N18"/>
    <mergeCell ref="J5:N5"/>
    <mergeCell ref="J6:N6"/>
    <mergeCell ref="J7:N7"/>
    <mergeCell ref="J8:N8"/>
    <mergeCell ref="G6:H6"/>
    <mergeCell ref="G5:H5"/>
    <mergeCell ref="G12:H12"/>
    <mergeCell ref="G14:H14"/>
    <mergeCell ref="G15:H15"/>
    <mergeCell ref="G16:H16"/>
    <mergeCell ref="G18:H18"/>
    <mergeCell ref="A58:C58"/>
    <mergeCell ref="J44:K44"/>
    <mergeCell ref="J45:K45"/>
    <mergeCell ref="A2:N3"/>
    <mergeCell ref="L71:N71"/>
    <mergeCell ref="J72:K72"/>
    <mergeCell ref="J71:K71"/>
    <mergeCell ref="L63:N63"/>
    <mergeCell ref="L64:N64"/>
    <mergeCell ref="L65:N65"/>
    <mergeCell ref="L66:N66"/>
    <mergeCell ref="L67:N67"/>
    <mergeCell ref="L68:N68"/>
    <mergeCell ref="L72:N72"/>
    <mergeCell ref="J22:N22"/>
    <mergeCell ref="G25:H25"/>
    <mergeCell ref="G27:H27"/>
    <mergeCell ref="G23:H23"/>
    <mergeCell ref="J23:N23"/>
    <mergeCell ref="L69:N69"/>
    <mergeCell ref="J25:N25"/>
    <mergeCell ref="G19:H19"/>
    <mergeCell ref="G20:H20"/>
    <mergeCell ref="A6:E6"/>
    <mergeCell ref="A7:E7"/>
    <mergeCell ref="A8:E8"/>
    <mergeCell ref="A11:E11"/>
    <mergeCell ref="J54:K54"/>
    <mergeCell ref="B44:E44"/>
    <mergeCell ref="B45:E45"/>
    <mergeCell ref="A49:C49"/>
    <mergeCell ref="B46:E46"/>
    <mergeCell ref="B47:E47"/>
    <mergeCell ref="B48:E48"/>
    <mergeCell ref="L78:N78"/>
    <mergeCell ref="J78:K78"/>
    <mergeCell ref="J69:K69"/>
    <mergeCell ref="J62:K62"/>
    <mergeCell ref="J73:K73"/>
    <mergeCell ref="J74:K74"/>
    <mergeCell ref="J77:K77"/>
    <mergeCell ref="L73:N73"/>
    <mergeCell ref="L74:N74"/>
    <mergeCell ref="L75:N75"/>
    <mergeCell ref="L76:N76"/>
    <mergeCell ref="L77:N77"/>
    <mergeCell ref="J65:K65"/>
    <mergeCell ref="J64:K64"/>
    <mergeCell ref="J68:K68"/>
    <mergeCell ref="L62:N62"/>
    <mergeCell ref="J76:K76"/>
    <mergeCell ref="B32:E32"/>
    <mergeCell ref="B33:E33"/>
    <mergeCell ref="J27:N27"/>
    <mergeCell ref="L53:M53"/>
    <mergeCell ref="H31:I31"/>
    <mergeCell ref="B34:E34"/>
    <mergeCell ref="B35:E35"/>
    <mergeCell ref="B36:E36"/>
    <mergeCell ref="B37:E37"/>
    <mergeCell ref="L48:M48"/>
    <mergeCell ref="L47:M47"/>
    <mergeCell ref="L46:M46"/>
    <mergeCell ref="L45:M45"/>
    <mergeCell ref="J41:K41"/>
    <mergeCell ref="L49:M49"/>
    <mergeCell ref="L51:M51"/>
    <mergeCell ref="L44:M44"/>
    <mergeCell ref="B51:E51"/>
    <mergeCell ref="B41:E41"/>
    <mergeCell ref="A42:C42"/>
    <mergeCell ref="J52:K52"/>
    <mergeCell ref="J53:K53"/>
    <mergeCell ref="A15:E15"/>
    <mergeCell ref="A16:E16"/>
    <mergeCell ref="A19:E19"/>
    <mergeCell ref="A23:E23"/>
    <mergeCell ref="A25:E25"/>
    <mergeCell ref="A18:E18"/>
    <mergeCell ref="G26:H26"/>
    <mergeCell ref="J26:N26"/>
    <mergeCell ref="A61:E61"/>
    <mergeCell ref="A17:E17"/>
    <mergeCell ref="G17:H17"/>
    <mergeCell ref="J17:N17"/>
    <mergeCell ref="A24:E24"/>
    <mergeCell ref="G24:H24"/>
    <mergeCell ref="J24:N24"/>
    <mergeCell ref="B52:E52"/>
    <mergeCell ref="B53:E53"/>
    <mergeCell ref="B54:E54"/>
    <mergeCell ref="A27:E27"/>
    <mergeCell ref="J28:N28"/>
    <mergeCell ref="G28:H28"/>
    <mergeCell ref="B56:E56"/>
    <mergeCell ref="A30:C31"/>
    <mergeCell ref="J30:K31"/>
  </mergeCells>
  <conditionalFormatting sqref="M13:N13">
    <cfRule type="cellIs" dxfId="0" priority="4" stopIfTrue="1" operator="lessThan">
      <formula>0</formula>
    </cfRule>
  </conditionalFormatting>
  <pageMargins left="0.25" right="0.25" top="0.25" bottom="0.25" header="0.3" footer="0.3"/>
  <pageSetup scale="3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3"/>
  <sheetViews>
    <sheetView tabSelected="1" zoomScale="80" zoomScaleNormal="80" workbookViewId="0">
      <selection activeCell="F29" sqref="F29"/>
    </sheetView>
  </sheetViews>
  <sheetFormatPr defaultRowHeight="15" x14ac:dyDescent="0.25"/>
  <cols>
    <col min="1" max="1" width="62.5703125" bestFit="1" customWidth="1"/>
    <col min="2" max="5" width="17.42578125" customWidth="1"/>
    <col min="6" max="6" width="49.7109375" customWidth="1"/>
    <col min="7" max="7" width="27" customWidth="1"/>
    <col min="8" max="9" width="17.140625" customWidth="1"/>
  </cols>
  <sheetData>
    <row r="1" spans="1:9" ht="20.25" x14ac:dyDescent="0.25">
      <c r="A1" s="387" t="s">
        <v>134</v>
      </c>
      <c r="B1" s="388" t="s">
        <v>132</v>
      </c>
      <c r="C1" s="389"/>
      <c r="D1" s="389" t="s">
        <v>133</v>
      </c>
    </row>
    <row r="2" spans="1:9" ht="16.5" x14ac:dyDescent="0.25">
      <c r="A2" s="185" t="s">
        <v>117</v>
      </c>
      <c r="B2" s="186">
        <v>250000</v>
      </c>
      <c r="C2" s="186"/>
      <c r="D2" s="186">
        <v>250000</v>
      </c>
      <c r="E2" s="186"/>
    </row>
    <row r="3" spans="1:9" ht="16.5" x14ac:dyDescent="0.25">
      <c r="A3" s="185" t="s">
        <v>118</v>
      </c>
      <c r="B3" s="186">
        <v>100000</v>
      </c>
      <c r="C3" s="186"/>
      <c r="D3" s="186">
        <v>100000</v>
      </c>
      <c r="E3" s="186"/>
    </row>
    <row r="4" spans="1:9" ht="16.5" x14ac:dyDescent="0.25">
      <c r="A4" s="185" t="s">
        <v>119</v>
      </c>
      <c r="B4" s="186">
        <v>50000</v>
      </c>
      <c r="C4" s="186"/>
      <c r="D4" s="186">
        <v>50000</v>
      </c>
      <c r="E4" s="186"/>
    </row>
    <row r="5" spans="1:9" ht="16.5" x14ac:dyDescent="0.25">
      <c r="A5" s="185"/>
      <c r="B5" s="187"/>
      <c r="C5" s="185"/>
      <c r="D5" s="187"/>
      <c r="E5" s="185"/>
    </row>
    <row r="6" spans="1:9" ht="16.5" x14ac:dyDescent="0.25">
      <c r="A6" s="185"/>
      <c r="B6" s="187"/>
      <c r="C6" s="185"/>
      <c r="D6" s="187"/>
      <c r="E6" s="185"/>
    </row>
    <row r="7" spans="1:9" ht="16.5" x14ac:dyDescent="0.25">
      <c r="A7" s="184" t="s">
        <v>129</v>
      </c>
      <c r="B7" s="187">
        <v>-120000</v>
      </c>
      <c r="C7" s="185"/>
      <c r="D7" s="187">
        <v>-120000</v>
      </c>
      <c r="E7" s="185"/>
    </row>
    <row r="8" spans="1:9" ht="16.5" x14ac:dyDescent="0.25">
      <c r="A8" s="184" t="s">
        <v>130</v>
      </c>
      <c r="B8" s="187">
        <v>-32000</v>
      </c>
      <c r="C8" s="185"/>
      <c r="D8" s="187">
        <v>-32000</v>
      </c>
      <c r="E8" s="185"/>
    </row>
    <row r="9" spans="1:9" ht="16.5" x14ac:dyDescent="0.25">
      <c r="A9" s="185"/>
      <c r="B9" s="187"/>
      <c r="C9" s="185"/>
      <c r="D9" s="187"/>
      <c r="E9" s="185"/>
    </row>
    <row r="10" spans="1:9" ht="17.25" x14ac:dyDescent="0.3">
      <c r="A10" s="184" t="s">
        <v>131</v>
      </c>
      <c r="B10" s="189"/>
      <c r="C10" s="190"/>
      <c r="D10" s="189">
        <v>-10000</v>
      </c>
    </row>
    <row r="11" spans="1:9" ht="17.25" x14ac:dyDescent="0.3">
      <c r="A11" s="184"/>
      <c r="B11" s="189"/>
      <c r="C11" s="190"/>
      <c r="D11" s="189"/>
    </row>
    <row r="12" spans="1:9" ht="17.25" x14ac:dyDescent="0.3">
      <c r="A12" s="184"/>
      <c r="B12" s="189"/>
      <c r="C12" s="190"/>
      <c r="D12" s="189"/>
    </row>
    <row r="13" spans="1:9" ht="17.25" x14ac:dyDescent="0.3">
      <c r="A13" s="185"/>
      <c r="B13" s="189"/>
      <c r="C13" s="190"/>
      <c r="D13" s="189"/>
    </row>
    <row r="14" spans="1:9" ht="17.25" x14ac:dyDescent="0.3">
      <c r="A14" s="188" t="s">
        <v>135</v>
      </c>
      <c r="B14" s="189">
        <f>SUM(B2:B13)</f>
        <v>248000</v>
      </c>
      <c r="C14" s="190"/>
      <c r="D14" s="189">
        <f>SUM(D2:D13)</f>
        <v>238000</v>
      </c>
    </row>
    <row r="15" spans="1:9" ht="25.5" customHeight="1" x14ac:dyDescent="0.3">
      <c r="A15" s="390" t="s">
        <v>73</v>
      </c>
      <c r="B15" s="391" t="s">
        <v>84</v>
      </c>
      <c r="C15" s="392" t="s">
        <v>85</v>
      </c>
      <c r="D15" s="393" t="s">
        <v>84</v>
      </c>
      <c r="E15" s="394" t="s">
        <v>85</v>
      </c>
      <c r="F15" s="395" t="s">
        <v>46</v>
      </c>
      <c r="G15" s="396" t="s">
        <v>116</v>
      </c>
      <c r="H15" s="397"/>
      <c r="I15" s="398" t="s">
        <v>57</v>
      </c>
    </row>
    <row r="16" spans="1:9" ht="24" customHeight="1" x14ac:dyDescent="0.25">
      <c r="A16" s="399" t="s">
        <v>123</v>
      </c>
      <c r="B16" s="400" t="s">
        <v>86</v>
      </c>
      <c r="C16" s="401"/>
      <c r="D16" s="402" t="s">
        <v>87</v>
      </c>
      <c r="E16" s="401"/>
      <c r="F16" s="403"/>
      <c r="G16" s="404"/>
      <c r="H16" s="405" t="s">
        <v>132</v>
      </c>
      <c r="I16" s="406" t="s">
        <v>132</v>
      </c>
    </row>
    <row r="17" spans="1:14" ht="16.5" x14ac:dyDescent="0.25">
      <c r="A17" s="175"/>
      <c r="B17" s="182"/>
      <c r="C17" s="180" t="s">
        <v>99</v>
      </c>
      <c r="D17" s="103" t="s">
        <v>99</v>
      </c>
      <c r="E17" s="103" t="s">
        <v>99</v>
      </c>
      <c r="F17" s="191"/>
      <c r="G17" s="165" t="s">
        <v>151</v>
      </c>
      <c r="H17" s="449">
        <v>0</v>
      </c>
      <c r="I17" s="449">
        <f>+H17*0.7</f>
        <v>0</v>
      </c>
    </row>
    <row r="18" spans="1:14" ht="16.5" x14ac:dyDescent="0.25">
      <c r="A18" s="175"/>
      <c r="B18" s="182"/>
      <c r="C18" s="181" t="s">
        <v>99</v>
      </c>
      <c r="D18" s="107" t="s">
        <v>99</v>
      </c>
      <c r="E18" s="107" t="s">
        <v>99</v>
      </c>
      <c r="F18" s="191"/>
      <c r="G18" s="166" t="s">
        <v>151</v>
      </c>
      <c r="H18" s="449">
        <v>0</v>
      </c>
      <c r="I18" s="449">
        <f t="shared" ref="I18:I19" si="0">+H18*0.65</f>
        <v>0</v>
      </c>
    </row>
    <row r="19" spans="1:14" ht="16.5" customHeight="1" x14ac:dyDescent="0.25">
      <c r="A19" s="175"/>
      <c r="B19" s="108"/>
      <c r="C19" s="109"/>
      <c r="D19" s="109"/>
      <c r="E19" s="110"/>
      <c r="F19" s="203"/>
      <c r="G19" s="111"/>
      <c r="H19" s="104"/>
      <c r="I19" s="449">
        <f t="shared" si="0"/>
        <v>0</v>
      </c>
    </row>
    <row r="20" spans="1:14" ht="16.5" x14ac:dyDescent="0.25">
      <c r="A20" s="179" t="s">
        <v>126</v>
      </c>
      <c r="B20" s="447">
        <f>SUM(B17:B19)</f>
        <v>0</v>
      </c>
      <c r="C20" s="448">
        <f>SUM(C17:C19)</f>
        <v>0</v>
      </c>
      <c r="D20" s="448">
        <f>SUM(D17:D19)</f>
        <v>0</v>
      </c>
      <c r="E20" s="448">
        <f>SUM(E17:E19)</f>
        <v>0</v>
      </c>
      <c r="F20" s="205"/>
      <c r="G20" s="171"/>
      <c r="H20" s="161"/>
      <c r="I20" s="450">
        <f>SUM(I17:I19)</f>
        <v>0</v>
      </c>
    </row>
    <row r="21" spans="1:14" ht="24" customHeight="1" x14ac:dyDescent="0.25">
      <c r="A21" s="399" t="s">
        <v>124</v>
      </c>
      <c r="B21" s="350"/>
      <c r="C21" s="350"/>
      <c r="D21" s="350"/>
      <c r="E21" s="350"/>
      <c r="F21" s="351"/>
      <c r="G21" s="407" t="s">
        <v>81</v>
      </c>
      <c r="H21" s="408"/>
      <c r="I21" s="213"/>
      <c r="N21" s="212"/>
    </row>
    <row r="22" spans="1:14" ht="16.5" x14ac:dyDescent="0.25">
      <c r="A22" s="175" t="s">
        <v>99</v>
      </c>
      <c r="B22" s="107"/>
      <c r="C22" s="91"/>
      <c r="D22" s="91"/>
      <c r="E22" s="91"/>
      <c r="F22" s="203"/>
      <c r="G22" s="357" t="s">
        <v>129</v>
      </c>
      <c r="H22" s="358"/>
      <c r="I22" s="450">
        <v>0</v>
      </c>
    </row>
    <row r="23" spans="1:14" ht="16.5" x14ac:dyDescent="0.25">
      <c r="A23" s="175" t="s">
        <v>99</v>
      </c>
      <c r="B23" s="128"/>
      <c r="C23" s="91"/>
      <c r="D23" s="91"/>
      <c r="E23" s="91"/>
      <c r="F23" s="206"/>
      <c r="G23" s="265" t="s">
        <v>130</v>
      </c>
      <c r="H23" s="266"/>
      <c r="I23" s="451">
        <v>0</v>
      </c>
    </row>
    <row r="24" spans="1:14" ht="16.5" x14ac:dyDescent="0.25">
      <c r="A24" s="175"/>
      <c r="B24" s="128"/>
      <c r="C24" s="91"/>
      <c r="D24" s="91"/>
      <c r="E24" s="91"/>
      <c r="F24" s="206"/>
      <c r="G24" s="265"/>
      <c r="H24" s="266"/>
      <c r="I24" s="167"/>
    </row>
    <row r="25" spans="1:14" ht="16.5" x14ac:dyDescent="0.25">
      <c r="A25" s="175"/>
      <c r="B25" s="128"/>
      <c r="C25" s="91"/>
      <c r="D25" s="91"/>
      <c r="E25" s="91"/>
      <c r="F25" s="203"/>
      <c r="G25" s="265"/>
      <c r="H25" s="266"/>
      <c r="I25" s="167"/>
    </row>
    <row r="26" spans="1:14" ht="16.5" x14ac:dyDescent="0.25">
      <c r="A26" s="216"/>
      <c r="B26" s="128"/>
      <c r="C26" s="220"/>
      <c r="D26" s="220"/>
      <c r="E26" s="220"/>
      <c r="F26" s="221"/>
      <c r="G26" s="265"/>
      <c r="H26" s="266"/>
      <c r="I26" s="222"/>
    </row>
    <row r="27" spans="1:14" ht="16.5" x14ac:dyDescent="0.25">
      <c r="A27" s="216"/>
      <c r="B27" s="128"/>
      <c r="C27" s="220"/>
      <c r="D27" s="220"/>
      <c r="E27" s="220"/>
      <c r="F27" s="221"/>
      <c r="G27" s="265"/>
      <c r="H27" s="266"/>
      <c r="I27" s="222"/>
    </row>
    <row r="28" spans="1:14" ht="16.5" x14ac:dyDescent="0.25">
      <c r="A28" s="218"/>
      <c r="B28" s="128"/>
      <c r="C28" s="220"/>
      <c r="D28" s="220"/>
      <c r="E28" s="220"/>
      <c r="F28" s="221"/>
      <c r="G28" s="265"/>
      <c r="H28" s="266"/>
      <c r="I28" s="222"/>
    </row>
    <row r="29" spans="1:14" ht="16.5" x14ac:dyDescent="0.25">
      <c r="A29" s="218"/>
      <c r="B29" s="128"/>
      <c r="C29" s="220"/>
      <c r="D29" s="220"/>
      <c r="E29" s="220"/>
      <c r="F29" s="221"/>
      <c r="G29" s="265"/>
      <c r="H29" s="266"/>
      <c r="I29" s="222"/>
    </row>
    <row r="30" spans="1:14" ht="16.5" x14ac:dyDescent="0.25">
      <c r="A30" s="175"/>
      <c r="B30" s="128"/>
      <c r="C30" s="91"/>
      <c r="D30" s="91"/>
      <c r="E30" s="91"/>
      <c r="F30" s="211"/>
      <c r="G30" s="265"/>
      <c r="H30" s="266"/>
      <c r="I30" s="167"/>
    </row>
    <row r="31" spans="1:14" ht="16.5" x14ac:dyDescent="0.25">
      <c r="A31" s="179" t="s">
        <v>127</v>
      </c>
      <c r="B31" s="447">
        <f>SUM(B22:B30)</f>
        <v>0</v>
      </c>
      <c r="C31" s="448">
        <f>SUM(C22:C30)</f>
        <v>0</v>
      </c>
      <c r="D31" s="448">
        <f>SUM(D22:D30)</f>
        <v>0</v>
      </c>
      <c r="E31" s="447">
        <f>SUM(E22:E30)</f>
        <v>0</v>
      </c>
      <c r="F31" s="211"/>
      <c r="G31" s="284" t="s">
        <v>93</v>
      </c>
      <c r="H31" s="356"/>
      <c r="I31" s="448">
        <f>SUM(I22:I30)</f>
        <v>0</v>
      </c>
    </row>
    <row r="32" spans="1:14" ht="23.25" customHeight="1" x14ac:dyDescent="0.25">
      <c r="A32" s="399" t="s">
        <v>125</v>
      </c>
      <c r="B32" s="350"/>
      <c r="C32" s="350"/>
      <c r="D32" s="350"/>
      <c r="E32" s="350"/>
      <c r="F32" s="351"/>
      <c r="G32" s="409" t="s">
        <v>138</v>
      </c>
      <c r="H32" s="410"/>
      <c r="I32" s="213"/>
    </row>
    <row r="33" spans="1:9" ht="16.5" customHeight="1" x14ac:dyDescent="0.25">
      <c r="A33" s="176"/>
      <c r="B33" s="91"/>
      <c r="C33" s="91"/>
      <c r="D33" s="91"/>
      <c r="E33" s="91"/>
      <c r="F33" s="207"/>
      <c r="G33" s="359" t="s">
        <v>131</v>
      </c>
      <c r="H33" s="360"/>
      <c r="I33" s="91"/>
    </row>
    <row r="34" spans="1:9" ht="16.5" x14ac:dyDescent="0.25">
      <c r="A34" s="176" t="s">
        <v>99</v>
      </c>
      <c r="B34" s="91"/>
      <c r="C34" s="131"/>
      <c r="D34" s="208"/>
      <c r="E34" s="208"/>
      <c r="F34" s="204"/>
      <c r="G34" s="258"/>
      <c r="H34" s="259"/>
      <c r="I34" s="118"/>
    </row>
    <row r="35" spans="1:9" ht="16.5" x14ac:dyDescent="0.25">
      <c r="A35" s="176" t="s">
        <v>99</v>
      </c>
      <c r="B35" s="91"/>
      <c r="C35" s="131"/>
      <c r="D35" s="208" t="s">
        <v>99</v>
      </c>
      <c r="E35" s="208"/>
      <c r="F35" s="209" t="s">
        <v>99</v>
      </c>
      <c r="G35" s="258"/>
      <c r="H35" s="259"/>
      <c r="I35" s="118"/>
    </row>
    <row r="36" spans="1:9" ht="16.5" x14ac:dyDescent="0.25">
      <c r="A36" s="176"/>
      <c r="B36" s="91"/>
      <c r="C36" s="91"/>
      <c r="D36" s="91"/>
      <c r="E36" s="91"/>
      <c r="F36" s="209" t="s">
        <v>99</v>
      </c>
      <c r="G36" s="258"/>
      <c r="H36" s="259"/>
      <c r="I36" s="118"/>
    </row>
    <row r="37" spans="1:9" ht="16.5" x14ac:dyDescent="0.25">
      <c r="A37" s="176" t="s">
        <v>99</v>
      </c>
      <c r="B37" s="91"/>
      <c r="C37" s="91"/>
      <c r="D37" s="91"/>
      <c r="E37" s="91"/>
      <c r="F37" s="209" t="s">
        <v>99</v>
      </c>
      <c r="G37" s="258"/>
      <c r="H37" s="259"/>
      <c r="I37" s="118"/>
    </row>
    <row r="38" spans="1:9" ht="16.5" x14ac:dyDescent="0.25">
      <c r="A38" s="178"/>
      <c r="B38" s="168"/>
      <c r="C38" s="168"/>
      <c r="D38" s="168"/>
      <c r="E38" s="168"/>
      <c r="F38" s="210" t="s">
        <v>99</v>
      </c>
      <c r="G38" s="258"/>
      <c r="H38" s="266"/>
      <c r="I38" s="167"/>
    </row>
    <row r="39" spans="1:9" ht="16.5" x14ac:dyDescent="0.25">
      <c r="A39" s="179" t="s">
        <v>128</v>
      </c>
      <c r="B39" s="447">
        <f>SUM(B33:B38)</f>
        <v>0</v>
      </c>
      <c r="C39" s="452">
        <f>SUM(C33:C38)</f>
        <v>0</v>
      </c>
      <c r="D39" s="452">
        <f>SUM(D33:D38)</f>
        <v>0</v>
      </c>
      <c r="E39" s="447">
        <f>SUM(E33:E38)</f>
        <v>0</v>
      </c>
      <c r="F39" s="211"/>
      <c r="G39" s="355" t="s">
        <v>83</v>
      </c>
      <c r="H39" s="355"/>
      <c r="I39" s="452">
        <f>SUM(I33:I38)</f>
        <v>0</v>
      </c>
    </row>
    <row r="40" spans="1:9" ht="18" x14ac:dyDescent="0.25">
      <c r="A40" s="183"/>
      <c r="B40" s="354"/>
      <c r="C40" s="350"/>
      <c r="D40" s="350"/>
      <c r="E40" s="350"/>
      <c r="F40" s="351"/>
      <c r="G40" s="284"/>
      <c r="H40" s="356"/>
      <c r="I40" s="182"/>
    </row>
    <row r="41" spans="1:9" ht="18" x14ac:dyDescent="0.25">
      <c r="A41" s="183" t="s">
        <v>64</v>
      </c>
      <c r="B41" s="453">
        <f>+B20+B31+B39</f>
        <v>0</v>
      </c>
      <c r="C41" s="454">
        <f>+C20+C31+C39</f>
        <v>0</v>
      </c>
      <c r="D41" s="453">
        <f>+D20+D31+D39</f>
        <v>0</v>
      </c>
      <c r="E41" s="455">
        <f>+E20+E31+E39</f>
        <v>0</v>
      </c>
      <c r="F41" s="177"/>
      <c r="G41" s="342" t="s">
        <v>96</v>
      </c>
      <c r="H41" s="343"/>
      <c r="I41" s="456">
        <f>+I20-I31-I39</f>
        <v>0</v>
      </c>
    </row>
    <row r="42" spans="1:9" ht="22.5" x14ac:dyDescent="0.3">
      <c r="A42" s="174" t="s">
        <v>136</v>
      </c>
      <c r="B42" s="453">
        <f>+I41-B41</f>
        <v>0</v>
      </c>
      <c r="C42" s="140"/>
      <c r="D42" s="453">
        <f>+I41-D41</f>
        <v>0</v>
      </c>
      <c r="E42" s="140"/>
      <c r="F42" s="214"/>
      <c r="G42" s="352"/>
      <c r="H42" s="353"/>
      <c r="I42" s="215"/>
    </row>
    <row r="43" spans="1:9" ht="18" x14ac:dyDescent="0.25">
      <c r="A43" s="88"/>
      <c r="B43" s="82"/>
      <c r="C43" s="82"/>
      <c r="D43" s="82"/>
      <c r="E43" s="82"/>
      <c r="F43" s="143"/>
      <c r="G43" s="143"/>
      <c r="H43" s="82"/>
      <c r="I43" s="144"/>
    </row>
  </sheetData>
  <mergeCells count="29">
    <mergeCell ref="G22:H22"/>
    <mergeCell ref="G23:H23"/>
    <mergeCell ref="G33:H33"/>
    <mergeCell ref="G30:H30"/>
    <mergeCell ref="G31:H31"/>
    <mergeCell ref="G28:H28"/>
    <mergeCell ref="G29:H29"/>
    <mergeCell ref="G42:H42"/>
    <mergeCell ref="G41:H41"/>
    <mergeCell ref="G24:H24"/>
    <mergeCell ref="G25:H25"/>
    <mergeCell ref="B32:F32"/>
    <mergeCell ref="B40:F40"/>
    <mergeCell ref="G32:H32"/>
    <mergeCell ref="G39:H39"/>
    <mergeCell ref="G37:H37"/>
    <mergeCell ref="G38:H38"/>
    <mergeCell ref="G35:H35"/>
    <mergeCell ref="G36:H36"/>
    <mergeCell ref="G34:H34"/>
    <mergeCell ref="G40:H40"/>
    <mergeCell ref="G26:H26"/>
    <mergeCell ref="G27:H27"/>
    <mergeCell ref="B21:F21"/>
    <mergeCell ref="F15:F16"/>
    <mergeCell ref="G15:H15"/>
    <mergeCell ref="B16:C16"/>
    <mergeCell ref="D16:E16"/>
    <mergeCell ref="G21:H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92"/>
  <sheetViews>
    <sheetView zoomScale="90" zoomScaleNormal="90" workbookViewId="0">
      <pane ySplit="1" topLeftCell="A2" activePane="bottomLeft" state="frozen"/>
      <selection pane="bottomLeft" activeCell="F1" sqref="F1"/>
    </sheetView>
  </sheetViews>
  <sheetFormatPr defaultColWidth="9.140625" defaultRowHeight="15" x14ac:dyDescent="0.25"/>
  <cols>
    <col min="1" max="1" width="34.85546875" style="1" bestFit="1" customWidth="1"/>
    <col min="2" max="2" width="9.140625" style="1"/>
    <col min="3" max="3" width="21.140625" style="1" bestFit="1" customWidth="1"/>
    <col min="4" max="4" width="10.42578125" style="1" bestFit="1" customWidth="1"/>
    <col min="5" max="5" width="6.42578125" style="1" customWidth="1"/>
    <col min="6" max="6" width="13.140625" style="1" bestFit="1" customWidth="1"/>
    <col min="7" max="7" width="11.140625" style="1" bestFit="1" customWidth="1"/>
    <col min="8" max="8" width="13.140625" style="1" bestFit="1" customWidth="1"/>
    <col min="9" max="9" width="5.85546875" style="1" customWidth="1"/>
    <col min="10" max="10" width="13.140625" style="1" bestFit="1" customWidth="1"/>
    <col min="11" max="11" width="11.140625" style="1" bestFit="1" customWidth="1"/>
    <col min="12" max="12" width="13.140625" style="1" bestFit="1" customWidth="1"/>
    <col min="13" max="13" width="11.42578125" style="1" customWidth="1"/>
    <col min="14" max="14" width="13.140625" style="1" bestFit="1" customWidth="1"/>
    <col min="15" max="15" width="11.140625" style="1" bestFit="1" customWidth="1"/>
    <col min="16" max="16" width="12.42578125" style="1" customWidth="1"/>
    <col min="17" max="19" width="9.140625" style="1"/>
    <col min="20" max="20" width="10" style="1" bestFit="1" customWidth="1"/>
    <col min="21" max="21" width="9.140625" style="1"/>
    <col min="22" max="22" width="13.140625" style="1" bestFit="1" customWidth="1"/>
    <col min="23" max="23" width="11.140625" style="1" bestFit="1" customWidth="1"/>
    <col min="24" max="24" width="10" style="1" bestFit="1" customWidth="1"/>
    <col min="25" max="27" width="9.140625" style="1"/>
    <col min="28" max="28" width="13.140625" style="1" bestFit="1" customWidth="1"/>
    <col min="29" max="29" width="10.5703125" style="1" bestFit="1" customWidth="1"/>
    <col min="30" max="30" width="13.140625" style="1" bestFit="1" customWidth="1"/>
    <col min="31" max="31" width="11.140625" style="1" bestFit="1" customWidth="1"/>
    <col min="32" max="32" width="13.140625" style="1" bestFit="1" customWidth="1"/>
    <col min="33" max="34" width="9.140625" style="1"/>
    <col min="35" max="35" width="8.85546875" style="1" customWidth="1"/>
    <col min="36" max="36" width="12.42578125" style="1" bestFit="1" customWidth="1"/>
    <col min="37" max="37" width="10.5703125" style="1" bestFit="1" customWidth="1"/>
    <col min="38" max="38" width="9.140625" style="1"/>
    <col min="39" max="39" width="11.140625" style="1" bestFit="1" customWidth="1"/>
    <col min="40" max="40" width="12.42578125" style="1" bestFit="1" customWidth="1"/>
    <col min="41" max="43" width="9.140625" style="1"/>
    <col min="44" max="44" width="13.140625" style="1" bestFit="1" customWidth="1"/>
    <col min="45" max="45" width="10.5703125" style="1" bestFit="1" customWidth="1"/>
    <col min="46" max="46" width="13.85546875" style="1" bestFit="1" customWidth="1"/>
    <col min="47" max="47" width="11.140625" style="1" bestFit="1" customWidth="1"/>
    <col min="48" max="48" width="13.140625" style="1" bestFit="1" customWidth="1"/>
    <col min="49" max="16384" width="9.140625" style="1"/>
  </cols>
  <sheetData>
    <row r="1" spans="1:23" ht="87.6" customHeight="1" x14ac:dyDescent="0.25"/>
    <row r="2" spans="1:23" ht="14.25" customHeight="1" x14ac:dyDescent="0.25"/>
    <row r="3" spans="1:23" ht="18.75" customHeight="1" x14ac:dyDescent="0.3">
      <c r="A3" s="383" t="s">
        <v>58</v>
      </c>
      <c r="B3" s="384"/>
      <c r="C3" s="385"/>
    </row>
    <row r="4" spans="1:23" ht="18.75" customHeight="1" x14ac:dyDescent="0.3">
      <c r="A4" s="381" t="s">
        <v>44</v>
      </c>
      <c r="B4" s="20"/>
      <c r="C4" s="62">
        <f>+'AssetOrg by Bucket'!F12</f>
        <v>0</v>
      </c>
      <c r="D4" s="48" t="e">
        <f>+C4/C$7</f>
        <v>#DIV/0!</v>
      </c>
    </row>
    <row r="5" spans="1:23" ht="18.75" customHeight="1" x14ac:dyDescent="0.3">
      <c r="A5" s="381" t="s">
        <v>42</v>
      </c>
      <c r="B5" s="20"/>
      <c r="C5" s="63">
        <f>+'AssetOrg by Bucket'!F20</f>
        <v>0</v>
      </c>
      <c r="D5" s="48" t="e">
        <f>+C5/C$7</f>
        <v>#DIV/0!</v>
      </c>
    </row>
    <row r="6" spans="1:23" ht="18.75" customHeight="1" x14ac:dyDescent="0.3">
      <c r="A6" s="381" t="s">
        <v>41</v>
      </c>
      <c r="B6" s="20"/>
      <c r="C6" s="64">
        <f>+'AssetOrg by Bucket'!F28</f>
        <v>0</v>
      </c>
      <c r="D6" s="48" t="e">
        <f>+C6/C$7</f>
        <v>#DIV/0!</v>
      </c>
    </row>
    <row r="7" spans="1:23" ht="18.75" customHeight="1" x14ac:dyDescent="0.3">
      <c r="A7" s="47" t="s">
        <v>61</v>
      </c>
      <c r="C7" s="46">
        <f>SUM(C4:C6)</f>
        <v>0</v>
      </c>
    </row>
    <row r="8" spans="1:23" ht="18.75" customHeight="1" x14ac:dyDescent="0.3">
      <c r="A8" s="47"/>
      <c r="C8" s="61"/>
    </row>
    <row r="9" spans="1:23" ht="18.75" customHeight="1" x14ac:dyDescent="0.25"/>
    <row r="10" spans="1:23" ht="18.75" x14ac:dyDescent="0.3">
      <c r="A10" s="386" t="s">
        <v>59</v>
      </c>
      <c r="B10" s="385"/>
      <c r="C10" s="385"/>
      <c r="E10" s="48"/>
      <c r="F10" s="372" t="s">
        <v>43</v>
      </c>
      <c r="G10" s="380"/>
      <c r="H10" s="380"/>
      <c r="I10" s="380"/>
      <c r="J10" s="380"/>
      <c r="K10" s="380"/>
      <c r="L10" s="380"/>
      <c r="M10" s="380"/>
      <c r="N10" s="380"/>
      <c r="O10" s="380"/>
      <c r="P10" s="380"/>
      <c r="Q10" s="373"/>
      <c r="R10" s="22"/>
      <c r="S10" s="22"/>
      <c r="T10" s="22"/>
      <c r="U10" s="22"/>
      <c r="V10" s="22"/>
      <c r="W10" s="21"/>
    </row>
    <row r="11" spans="1:23" ht="18.75" x14ac:dyDescent="0.3">
      <c r="A11" s="382" t="s">
        <v>44</v>
      </c>
      <c r="B11" s="43"/>
      <c r="C11" s="44">
        <f>VLOOKUP('FV of Buckets'!H$11+'FV of Buckets'!H$12,'FV of Buckets'!A$40:H$92,8,TRUE)</f>
        <v>0</v>
      </c>
      <c r="D11" s="48" t="e">
        <f>+C11/C$14</f>
        <v>#DIV/0!</v>
      </c>
      <c r="E11" s="48"/>
      <c r="F11" s="52" t="s">
        <v>39</v>
      </c>
      <c r="G11" s="52"/>
      <c r="H11" s="19">
        <v>2022</v>
      </c>
      <c r="I11" s="17"/>
      <c r="J11" s="52" t="s">
        <v>38</v>
      </c>
      <c r="K11" s="52"/>
      <c r="L11" s="52"/>
      <c r="M11" s="18">
        <v>7.0000000000000007E-2</v>
      </c>
      <c r="N11" s="17"/>
      <c r="O11" s="50" t="s">
        <v>37</v>
      </c>
      <c r="P11" s="50"/>
      <c r="Q11" s="16">
        <v>40</v>
      </c>
    </row>
    <row r="12" spans="1:23" ht="18.75" x14ac:dyDescent="0.3">
      <c r="A12" s="382" t="s">
        <v>42</v>
      </c>
      <c r="B12" s="43"/>
      <c r="C12" s="44">
        <f>VLOOKUP('FV of Buckets'!H$11+'FV of Buckets'!H$12,'FV of Buckets'!J$40:P$92,7,TRUE)</f>
        <v>0</v>
      </c>
      <c r="D12" s="48" t="e">
        <f>+C12/C$14</f>
        <v>#DIV/0!</v>
      </c>
      <c r="E12" s="48"/>
      <c r="F12" s="50" t="s">
        <v>36</v>
      </c>
      <c r="G12" s="50"/>
      <c r="H12" s="16">
        <v>10</v>
      </c>
      <c r="J12" s="50" t="s">
        <v>35</v>
      </c>
      <c r="K12" s="50"/>
      <c r="L12" s="50"/>
      <c r="M12" s="15">
        <v>0.04</v>
      </c>
      <c r="O12" s="51"/>
      <c r="P12" s="51"/>
      <c r="Q12" s="14"/>
    </row>
    <row r="13" spans="1:23" ht="18.75" x14ac:dyDescent="0.3">
      <c r="A13" s="382" t="s">
        <v>41</v>
      </c>
      <c r="B13" s="43"/>
      <c r="C13" s="44">
        <f>VLOOKUP('FV of Buckets'!H$11+'FV of Buckets'!H$12,'FV of Buckets'!R$40:X$92,7,TRUE)</f>
        <v>0</v>
      </c>
      <c r="D13" s="48" t="e">
        <f>+C13/C$14</f>
        <v>#DIV/0!</v>
      </c>
      <c r="F13" s="51"/>
      <c r="G13" s="51"/>
      <c r="H13" s="11"/>
      <c r="J13" s="50" t="s">
        <v>34</v>
      </c>
      <c r="K13" s="50"/>
      <c r="L13" s="50"/>
      <c r="M13" s="13">
        <f>+'Saving Assumptions'!B20+'Saving Assumptions'!C20</f>
        <v>0</v>
      </c>
      <c r="O13" s="17"/>
      <c r="P13" s="17"/>
      <c r="Q13" s="17"/>
    </row>
    <row r="14" spans="1:23" ht="18.75" x14ac:dyDescent="0.3">
      <c r="A14" s="47" t="s">
        <v>62</v>
      </c>
      <c r="B14" s="42"/>
      <c r="C14" s="45">
        <f>SUM(C11:C13)</f>
        <v>0</v>
      </c>
      <c r="J14" s="50" t="s">
        <v>33</v>
      </c>
      <c r="K14" s="50"/>
      <c r="L14" s="50"/>
      <c r="M14" s="13">
        <f>+'Saving Assumptions'!B31+'Saving Assumptions'!C31</f>
        <v>0</v>
      </c>
    </row>
    <row r="15" spans="1:23" ht="17.25" x14ac:dyDescent="0.3">
      <c r="J15" s="50" t="s">
        <v>32</v>
      </c>
      <c r="K15" s="50"/>
      <c r="L15" s="50"/>
      <c r="M15" s="13">
        <f>+'Saving Assumptions'!B39+'Saving Assumptions'!C39</f>
        <v>0</v>
      </c>
    </row>
    <row r="16" spans="1:23" ht="18.75" x14ac:dyDescent="0.3">
      <c r="E16" s="48"/>
      <c r="J16" s="51"/>
      <c r="K16" s="58" t="s">
        <v>64</v>
      </c>
      <c r="L16" s="59"/>
      <c r="M16" s="13">
        <f>SUM(M13:M15)</f>
        <v>0</v>
      </c>
    </row>
    <row r="17" spans="1:17" ht="18.75" x14ac:dyDescent="0.3">
      <c r="E17" s="48"/>
    </row>
    <row r="18" spans="1:17" ht="18.75" x14ac:dyDescent="0.3">
      <c r="A18" s="386" t="s">
        <v>60</v>
      </c>
      <c r="B18" s="385"/>
      <c r="C18" s="385"/>
      <c r="F18" s="372" t="s">
        <v>40</v>
      </c>
      <c r="G18" s="380"/>
      <c r="H18" s="380"/>
      <c r="I18" s="380"/>
      <c r="J18" s="380"/>
      <c r="K18" s="380"/>
      <c r="L18" s="380"/>
      <c r="M18" s="380"/>
      <c r="N18" s="380"/>
      <c r="O18" s="380"/>
      <c r="P18" s="380"/>
      <c r="Q18" s="373"/>
    </row>
    <row r="19" spans="1:17" ht="18.75" x14ac:dyDescent="0.3">
      <c r="A19" s="381" t="s">
        <v>44</v>
      </c>
      <c r="B19" s="20"/>
      <c r="C19" s="44">
        <f>VLOOKUP(H$19+H$20,Z$40:AF$92,7,TRUE)</f>
        <v>0</v>
      </c>
      <c r="D19" s="48" t="e">
        <f>+C19/C$22</f>
        <v>#DIV/0!</v>
      </c>
      <c r="E19" s="48"/>
      <c r="F19" s="53" t="s">
        <v>39</v>
      </c>
      <c r="G19" s="54"/>
      <c r="H19" s="19">
        <f>+H11</f>
        <v>2022</v>
      </c>
      <c r="I19" s="17"/>
      <c r="J19" s="53" t="s">
        <v>38</v>
      </c>
      <c r="K19" s="55"/>
      <c r="L19" s="54"/>
      <c r="M19" s="18">
        <f>+M11</f>
        <v>7.0000000000000007E-2</v>
      </c>
      <c r="N19" s="17"/>
      <c r="O19" s="53" t="s">
        <v>37</v>
      </c>
      <c r="P19" s="54"/>
      <c r="Q19" s="16">
        <f>Q11</f>
        <v>40</v>
      </c>
    </row>
    <row r="20" spans="1:17" ht="18.75" x14ac:dyDescent="0.3">
      <c r="A20" s="381" t="s">
        <v>42</v>
      </c>
      <c r="B20" s="20"/>
      <c r="C20" s="44">
        <f>VLOOKUP(H$19+H$20,AH$40:AN$92,7,TRUE)</f>
        <v>0</v>
      </c>
      <c r="D20" s="48" t="e">
        <f>+C20/C$22</f>
        <v>#DIV/0!</v>
      </c>
      <c r="E20" s="48"/>
      <c r="F20" s="53" t="s">
        <v>36</v>
      </c>
      <c r="G20" s="54"/>
      <c r="H20" s="16">
        <f>+H12</f>
        <v>10</v>
      </c>
      <c r="J20" s="53" t="s">
        <v>35</v>
      </c>
      <c r="K20" s="55"/>
      <c r="L20" s="54"/>
      <c r="M20" s="15">
        <f>+M12</f>
        <v>0.04</v>
      </c>
      <c r="O20" s="56"/>
      <c r="P20" s="56"/>
      <c r="Q20" s="14"/>
    </row>
    <row r="21" spans="1:17" ht="18.75" x14ac:dyDescent="0.3">
      <c r="A21" s="381" t="s">
        <v>41</v>
      </c>
      <c r="B21" s="20"/>
      <c r="C21" s="44">
        <f>VLOOKUP(H$19+H$20,AP$40:SV$92,7,TRUE)</f>
        <v>0</v>
      </c>
      <c r="D21" s="48" t="e">
        <f>+C21/C$22</f>
        <v>#DIV/0!</v>
      </c>
      <c r="E21" s="48"/>
      <c r="F21" s="56"/>
      <c r="G21" s="56"/>
      <c r="H21" s="11"/>
      <c r="J21" s="53" t="s">
        <v>34</v>
      </c>
      <c r="K21" s="55"/>
      <c r="L21" s="54"/>
      <c r="M21" s="13">
        <f>+'Saving Assumptions'!D20+'Saving Assumptions'!E20</f>
        <v>0</v>
      </c>
    </row>
    <row r="22" spans="1:17" ht="18.75" x14ac:dyDescent="0.3">
      <c r="A22" s="47" t="s">
        <v>63</v>
      </c>
      <c r="C22" s="45">
        <f>SUM(C19:C21)</f>
        <v>0</v>
      </c>
      <c r="J22" s="364" t="s">
        <v>33</v>
      </c>
      <c r="K22" s="364"/>
      <c r="L22" s="364"/>
      <c r="M22" s="13">
        <f>+'Saving Assumptions'!D31+'Saving Assumptions'!E31</f>
        <v>0</v>
      </c>
    </row>
    <row r="23" spans="1:17" ht="17.25" x14ac:dyDescent="0.3">
      <c r="J23" s="364" t="s">
        <v>32</v>
      </c>
      <c r="K23" s="364"/>
      <c r="L23" s="364"/>
      <c r="M23" s="13">
        <f>+'Saving Assumptions'!D39+'Saving Assumptions'!E39</f>
        <v>0</v>
      </c>
    </row>
    <row r="24" spans="1:17" ht="17.25" x14ac:dyDescent="0.3">
      <c r="J24" s="12"/>
      <c r="K24" s="365" t="s">
        <v>64</v>
      </c>
      <c r="L24" s="366"/>
      <c r="M24" s="13">
        <f>SUM(M21:M23)</f>
        <v>0</v>
      </c>
    </row>
    <row r="25" spans="1:17" ht="17.25" x14ac:dyDescent="0.3">
      <c r="J25" s="51"/>
      <c r="K25" s="51"/>
      <c r="L25" s="51"/>
      <c r="M25" s="11"/>
    </row>
    <row r="26" spans="1:17" ht="17.25" x14ac:dyDescent="0.3">
      <c r="J26" s="51"/>
      <c r="K26" s="51"/>
      <c r="L26" s="51"/>
      <c r="M26" s="11"/>
    </row>
    <row r="27" spans="1:17" ht="17.25" x14ac:dyDescent="0.3">
      <c r="J27" s="51"/>
      <c r="K27" s="51"/>
      <c r="L27" s="51"/>
      <c r="M27" s="11"/>
    </row>
    <row r="28" spans="1:17" ht="17.25" x14ac:dyDescent="0.3">
      <c r="J28" s="51"/>
      <c r="K28" s="51"/>
      <c r="L28" s="51"/>
      <c r="M28" s="11"/>
    </row>
    <row r="29" spans="1:17" ht="17.25" x14ac:dyDescent="0.3">
      <c r="J29" s="51"/>
      <c r="K29" s="51"/>
      <c r="L29" s="51"/>
      <c r="M29" s="11"/>
    </row>
    <row r="30" spans="1:17" ht="17.25" x14ac:dyDescent="0.3">
      <c r="J30" s="51"/>
      <c r="K30" s="51"/>
      <c r="L30" s="51"/>
      <c r="M30" s="11"/>
    </row>
    <row r="31" spans="1:17" ht="17.25" x14ac:dyDescent="0.3">
      <c r="J31" s="51"/>
      <c r="K31" s="51"/>
      <c r="L31" s="51"/>
      <c r="M31" s="11"/>
    </row>
    <row r="32" spans="1:17" ht="17.25" x14ac:dyDescent="0.3">
      <c r="J32" s="51"/>
      <c r="K32" s="51"/>
      <c r="L32" s="51"/>
      <c r="M32" s="11"/>
    </row>
    <row r="33" spans="1:48" ht="17.25" x14ac:dyDescent="0.3">
      <c r="J33" s="51"/>
      <c r="K33" s="51"/>
      <c r="L33" s="51"/>
      <c r="M33" s="11"/>
    </row>
    <row r="34" spans="1:48" ht="17.25" x14ac:dyDescent="0.3">
      <c r="J34" s="51"/>
      <c r="K34" s="51"/>
      <c r="L34" s="51"/>
      <c r="M34" s="11"/>
    </row>
    <row r="35" spans="1:48" ht="17.25" x14ac:dyDescent="0.3">
      <c r="J35" s="12"/>
      <c r="K35" s="12"/>
      <c r="L35" s="12"/>
      <c r="M35" s="11"/>
    </row>
    <row r="36" spans="1:48" ht="17.25" x14ac:dyDescent="0.3">
      <c r="J36" s="12"/>
      <c r="K36" s="12"/>
      <c r="L36" s="12"/>
      <c r="M36" s="11"/>
    </row>
    <row r="37" spans="1:48" ht="17.25" x14ac:dyDescent="0.25">
      <c r="A37" s="361" t="s">
        <v>31</v>
      </c>
      <c r="B37" s="362"/>
      <c r="C37" s="362"/>
      <c r="D37" s="362"/>
      <c r="E37" s="362"/>
      <c r="F37" s="362"/>
      <c r="G37" s="362"/>
      <c r="H37" s="362"/>
      <c r="I37" s="362"/>
      <c r="J37" s="362"/>
      <c r="K37" s="362"/>
      <c r="L37" s="362"/>
      <c r="M37" s="362"/>
      <c r="N37" s="362"/>
      <c r="O37" s="362"/>
      <c r="P37" s="362"/>
      <c r="Q37" s="362"/>
      <c r="R37" s="362"/>
      <c r="S37" s="362"/>
      <c r="T37" s="362"/>
      <c r="U37" s="362"/>
      <c r="V37" s="362"/>
      <c r="W37" s="362"/>
      <c r="X37" s="363"/>
      <c r="Z37" s="361" t="s">
        <v>30</v>
      </c>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3"/>
    </row>
    <row r="38" spans="1:48" x14ac:dyDescent="0.25">
      <c r="C38" s="9" t="s">
        <v>29</v>
      </c>
      <c r="D38" s="5"/>
      <c r="E38" s="5"/>
      <c r="G38" s="9"/>
      <c r="H38" s="9" t="s">
        <v>29</v>
      </c>
      <c r="L38" s="9" t="s">
        <v>28</v>
      </c>
      <c r="M38" s="5"/>
      <c r="O38" s="9"/>
      <c r="P38" s="9" t="s">
        <v>28</v>
      </c>
      <c r="T38" s="9" t="s">
        <v>27</v>
      </c>
      <c r="U38" s="5"/>
      <c r="W38" s="9"/>
      <c r="X38" s="9" t="s">
        <v>27</v>
      </c>
      <c r="AB38" s="9" t="s">
        <v>29</v>
      </c>
      <c r="AC38" s="5"/>
      <c r="AE38" s="9"/>
      <c r="AF38" s="9" t="s">
        <v>29</v>
      </c>
      <c r="AJ38" s="9" t="s">
        <v>28</v>
      </c>
      <c r="AK38" s="5"/>
      <c r="AM38" s="9"/>
      <c r="AN38" s="9" t="s">
        <v>28</v>
      </c>
      <c r="AR38" s="9" t="s">
        <v>27</v>
      </c>
      <c r="AS38" s="5"/>
      <c r="AU38" s="9"/>
      <c r="AV38" s="9" t="s">
        <v>27</v>
      </c>
    </row>
    <row r="39" spans="1:48" x14ac:dyDescent="0.25">
      <c r="C39" s="9" t="s">
        <v>25</v>
      </c>
      <c r="D39" s="9" t="s">
        <v>26</v>
      </c>
      <c r="E39" s="9"/>
      <c r="F39" s="10" t="s">
        <v>26</v>
      </c>
      <c r="G39" s="9" t="s">
        <v>26</v>
      </c>
      <c r="H39" s="9" t="s">
        <v>25</v>
      </c>
      <c r="L39" s="9" t="s">
        <v>25</v>
      </c>
      <c r="M39" s="9" t="s">
        <v>26</v>
      </c>
      <c r="N39" s="10" t="s">
        <v>26</v>
      </c>
      <c r="O39" s="9" t="s">
        <v>26</v>
      </c>
      <c r="P39" s="9" t="s">
        <v>25</v>
      </c>
      <c r="T39" s="9" t="s">
        <v>25</v>
      </c>
      <c r="U39" s="9" t="s">
        <v>26</v>
      </c>
      <c r="V39" s="10" t="s">
        <v>26</v>
      </c>
      <c r="W39" s="9" t="s">
        <v>26</v>
      </c>
      <c r="X39" s="9" t="s">
        <v>25</v>
      </c>
      <c r="AB39" s="9" t="s">
        <v>25</v>
      </c>
      <c r="AC39" s="9" t="s">
        <v>26</v>
      </c>
      <c r="AD39" s="10" t="s">
        <v>26</v>
      </c>
      <c r="AE39" s="9" t="s">
        <v>26</v>
      </c>
      <c r="AF39" s="9" t="s">
        <v>25</v>
      </c>
      <c r="AJ39" s="9" t="s">
        <v>25</v>
      </c>
      <c r="AK39" s="9" t="s">
        <v>26</v>
      </c>
      <c r="AL39" s="10" t="s">
        <v>26</v>
      </c>
      <c r="AM39" s="9" t="s">
        <v>26</v>
      </c>
      <c r="AN39" s="9" t="s">
        <v>25</v>
      </c>
      <c r="AR39" s="9" t="s">
        <v>25</v>
      </c>
      <c r="AS39" s="9" t="s">
        <v>26</v>
      </c>
      <c r="AT39" s="10" t="s">
        <v>26</v>
      </c>
      <c r="AU39" s="9" t="s">
        <v>26</v>
      </c>
      <c r="AV39" s="9" t="s">
        <v>25</v>
      </c>
    </row>
    <row r="40" spans="1:48" x14ac:dyDescent="0.25">
      <c r="A40" s="8" t="s">
        <v>24</v>
      </c>
      <c r="B40" s="6" t="s">
        <v>23</v>
      </c>
      <c r="C40" s="6" t="s">
        <v>22</v>
      </c>
      <c r="D40" s="6" t="s">
        <v>21</v>
      </c>
      <c r="E40" s="6"/>
      <c r="F40" s="7" t="s">
        <v>20</v>
      </c>
      <c r="G40" s="6" t="s">
        <v>19</v>
      </c>
      <c r="H40" s="6" t="s">
        <v>18</v>
      </c>
      <c r="J40" s="8" t="s">
        <v>24</v>
      </c>
      <c r="K40" s="6" t="s">
        <v>23</v>
      </c>
      <c r="L40" s="6" t="s">
        <v>22</v>
      </c>
      <c r="M40" s="6" t="s">
        <v>21</v>
      </c>
      <c r="N40" s="7" t="s">
        <v>20</v>
      </c>
      <c r="O40" s="6" t="s">
        <v>19</v>
      </c>
      <c r="P40" s="6" t="s">
        <v>18</v>
      </c>
      <c r="R40" s="8" t="s">
        <v>24</v>
      </c>
      <c r="S40" s="6" t="s">
        <v>23</v>
      </c>
      <c r="T40" s="6" t="s">
        <v>22</v>
      </c>
      <c r="U40" s="6" t="s">
        <v>21</v>
      </c>
      <c r="V40" s="7" t="s">
        <v>20</v>
      </c>
      <c r="W40" s="6" t="s">
        <v>19</v>
      </c>
      <c r="X40" s="6" t="s">
        <v>18</v>
      </c>
      <c r="Z40" s="8" t="s">
        <v>24</v>
      </c>
      <c r="AA40" s="6" t="s">
        <v>23</v>
      </c>
      <c r="AB40" s="6" t="s">
        <v>22</v>
      </c>
      <c r="AC40" s="6" t="s">
        <v>21</v>
      </c>
      <c r="AD40" s="7" t="s">
        <v>20</v>
      </c>
      <c r="AE40" s="6" t="s">
        <v>19</v>
      </c>
      <c r="AF40" s="6" t="s">
        <v>18</v>
      </c>
      <c r="AH40" s="8" t="s">
        <v>24</v>
      </c>
      <c r="AI40" s="6" t="s">
        <v>23</v>
      </c>
      <c r="AJ40" s="6" t="s">
        <v>22</v>
      </c>
      <c r="AK40" s="6" t="s">
        <v>21</v>
      </c>
      <c r="AL40" s="7" t="s">
        <v>20</v>
      </c>
      <c r="AM40" s="6" t="s">
        <v>19</v>
      </c>
      <c r="AN40" s="6" t="s">
        <v>18</v>
      </c>
      <c r="AP40" s="8" t="s">
        <v>24</v>
      </c>
      <c r="AQ40" s="6" t="s">
        <v>23</v>
      </c>
      <c r="AR40" s="6" t="s">
        <v>22</v>
      </c>
      <c r="AS40" s="6" t="s">
        <v>21</v>
      </c>
      <c r="AT40" s="7" t="s">
        <v>20</v>
      </c>
      <c r="AU40" s="6" t="s">
        <v>19</v>
      </c>
      <c r="AV40" s="6" t="s">
        <v>18</v>
      </c>
    </row>
    <row r="41" spans="1:48" x14ac:dyDescent="0.25">
      <c r="A41" s="1">
        <f>+$H$11</f>
        <v>2022</v>
      </c>
      <c r="B41" s="5">
        <f>+$Q$11</f>
        <v>40</v>
      </c>
      <c r="C41" s="3">
        <f>+$C$4</f>
        <v>0</v>
      </c>
      <c r="D41" s="3">
        <f t="shared" ref="D41:D72" si="0">+C41*$M$11</f>
        <v>0</v>
      </c>
      <c r="E41" s="3"/>
      <c r="F41" s="4">
        <f t="shared" ref="F41:F72" si="1">IF(A41&gt;($H$11+$H$12),0,$M$13)</f>
        <v>0</v>
      </c>
      <c r="G41" s="3">
        <f t="shared" ref="G41:G72" si="2">IF(A41&lt;=($H$11+$H$12),0,H40*$M$12)*-1</f>
        <v>0</v>
      </c>
      <c r="H41" s="3">
        <f t="shared" ref="H41:H72" si="3">+C41+D41+F41+G41</f>
        <v>0</v>
      </c>
      <c r="J41" s="1">
        <f>+$H$11</f>
        <v>2022</v>
      </c>
      <c r="K41" s="5">
        <f>+$Q$11</f>
        <v>40</v>
      </c>
      <c r="L41" s="3">
        <f>+$C$5</f>
        <v>0</v>
      </c>
      <c r="M41" s="3">
        <f t="shared" ref="M41:M72" si="4">+L41*$M$11</f>
        <v>0</v>
      </c>
      <c r="N41" s="4">
        <f t="shared" ref="N41:N72" si="5">IF(J41&gt;($H$11+$H$12),0,$M$14)</f>
        <v>0</v>
      </c>
      <c r="O41" s="3">
        <f t="shared" ref="O41:O72" si="6">IF(J41&lt;=($H$11+$H$12),0,P40*$M$12)*-1</f>
        <v>0</v>
      </c>
      <c r="P41" s="3">
        <f t="shared" ref="P41:P72" si="7">+L41+M41+N41+O41</f>
        <v>0</v>
      </c>
      <c r="R41" s="1">
        <f>+$H$11</f>
        <v>2022</v>
      </c>
      <c r="S41" s="5">
        <f>+$Q$11</f>
        <v>40</v>
      </c>
      <c r="T41" s="3">
        <f>+$C$6</f>
        <v>0</v>
      </c>
      <c r="U41" s="3">
        <f t="shared" ref="U41:U72" si="8">+T41*$M$11</f>
        <v>0</v>
      </c>
      <c r="V41" s="4">
        <f t="shared" ref="V41:V72" si="9">IF(R41&gt;($H$11+$H$12),0,$M$15)</f>
        <v>0</v>
      </c>
      <c r="W41" s="3">
        <f t="shared" ref="W41:W72" si="10">IF(R41&lt;=($H$11+$H$12),0,X40*$M$12)*-1</f>
        <v>0</v>
      </c>
      <c r="X41" s="3">
        <f t="shared" ref="X41:X72" si="11">+T41+U41+V41+W41</f>
        <v>0</v>
      </c>
      <c r="Z41" s="1">
        <f>+$H$19</f>
        <v>2022</v>
      </c>
      <c r="AA41" s="5">
        <f>+$Q$19</f>
        <v>40</v>
      </c>
      <c r="AB41" s="3">
        <f>+$C$4</f>
        <v>0</v>
      </c>
      <c r="AC41" s="3">
        <f t="shared" ref="AC41:AC72" si="12">+AB41*$M$19</f>
        <v>0</v>
      </c>
      <c r="AD41" s="4">
        <f t="shared" ref="AD41:AD72" si="13">IF(Z41&gt;($H$19+$H$20),0,$M$21)</f>
        <v>0</v>
      </c>
      <c r="AE41" s="3">
        <f t="shared" ref="AE41:AE72" si="14">IF(Z41&lt;=($H$19+$H$20),0,AF40*$M$20)*-1</f>
        <v>0</v>
      </c>
      <c r="AF41" s="3">
        <f t="shared" ref="AF41:AF72" si="15">+AB41+AC41+AD41+AE41</f>
        <v>0</v>
      </c>
      <c r="AH41" s="1">
        <f>+$H$19</f>
        <v>2022</v>
      </c>
      <c r="AI41" s="5">
        <f>+$Q$19</f>
        <v>40</v>
      </c>
      <c r="AJ41" s="3">
        <f>+$C$5</f>
        <v>0</v>
      </c>
      <c r="AK41" s="3">
        <f t="shared" ref="AK41:AK72" si="16">+AJ41*$M$19</f>
        <v>0</v>
      </c>
      <c r="AL41" s="4">
        <f t="shared" ref="AL41:AL72" si="17">IF(AH41&gt;($H$19+$H$20),0,$M$22)</f>
        <v>0</v>
      </c>
      <c r="AM41" s="3">
        <f t="shared" ref="AM41:AM72" si="18">IF(AH41&lt;=($H$19+$H$20),0,AN40*$M$20)*-1</f>
        <v>0</v>
      </c>
      <c r="AN41" s="3">
        <f t="shared" ref="AN41:AN72" si="19">+AJ41+AK41+AL41+AM41</f>
        <v>0</v>
      </c>
      <c r="AP41" s="1">
        <f>+$H$19</f>
        <v>2022</v>
      </c>
      <c r="AQ41" s="5">
        <f>+$Q$19</f>
        <v>40</v>
      </c>
      <c r="AR41" s="3">
        <f>+$C$6</f>
        <v>0</v>
      </c>
      <c r="AS41" s="3">
        <f t="shared" ref="AS41:AS72" si="20">+AR41*$M$19</f>
        <v>0</v>
      </c>
      <c r="AT41" s="4">
        <f t="shared" ref="AT41:AT72" si="21">IF(AP41&gt;($H$19+$H$20),0,$M$23)</f>
        <v>0</v>
      </c>
      <c r="AU41" s="3">
        <f t="shared" ref="AU41:AU72" si="22">IF(AP41&lt;=($H$19+$H$20),0,AV40*$M$20)*-1</f>
        <v>0</v>
      </c>
      <c r="AV41" s="3">
        <f t="shared" ref="AV41:AV72" si="23">+AR41+AS41+AT41+AU41</f>
        <v>0</v>
      </c>
    </row>
    <row r="42" spans="1:48" x14ac:dyDescent="0.25">
      <c r="A42" s="1">
        <f t="shared" ref="A42:A73" si="24">+A41+1</f>
        <v>2023</v>
      </c>
      <c r="B42" s="5">
        <f t="shared" ref="B42:B73" si="25">+B41+1</f>
        <v>41</v>
      </c>
      <c r="C42" s="3">
        <f t="shared" ref="C42:C73" si="26">+H41</f>
        <v>0</v>
      </c>
      <c r="D42" s="3">
        <f t="shared" si="0"/>
        <v>0</v>
      </c>
      <c r="E42" s="3"/>
      <c r="F42" s="4">
        <f t="shared" si="1"/>
        <v>0</v>
      </c>
      <c r="G42" s="3">
        <f t="shared" si="2"/>
        <v>0</v>
      </c>
      <c r="H42" s="3">
        <f t="shared" si="3"/>
        <v>0</v>
      </c>
      <c r="J42" s="1">
        <f t="shared" ref="J42:J73" si="27">+J41+1</f>
        <v>2023</v>
      </c>
      <c r="K42" s="5">
        <f t="shared" ref="K42:K73" si="28">+K41+1</f>
        <v>41</v>
      </c>
      <c r="L42" s="3">
        <f t="shared" ref="L42:L73" si="29">+P41</f>
        <v>0</v>
      </c>
      <c r="M42" s="3">
        <f t="shared" si="4"/>
        <v>0</v>
      </c>
      <c r="N42" s="4">
        <f t="shared" si="5"/>
        <v>0</v>
      </c>
      <c r="O42" s="3">
        <f t="shared" si="6"/>
        <v>0</v>
      </c>
      <c r="P42" s="3">
        <f t="shared" si="7"/>
        <v>0</v>
      </c>
      <c r="R42" s="1">
        <f t="shared" ref="R42:R73" si="30">+R41+1</f>
        <v>2023</v>
      </c>
      <c r="S42" s="5">
        <f t="shared" ref="S42:S73" si="31">+S41+1</f>
        <v>41</v>
      </c>
      <c r="T42" s="3">
        <f t="shared" ref="T42:T73" si="32">+X41</f>
        <v>0</v>
      </c>
      <c r="U42" s="3">
        <f t="shared" si="8"/>
        <v>0</v>
      </c>
      <c r="V42" s="4">
        <f t="shared" si="9"/>
        <v>0</v>
      </c>
      <c r="W42" s="3">
        <f t="shared" si="10"/>
        <v>0</v>
      </c>
      <c r="X42" s="3">
        <f t="shared" si="11"/>
        <v>0</v>
      </c>
      <c r="Z42" s="1">
        <f t="shared" ref="Z42:Z73" si="33">+Z41+1</f>
        <v>2023</v>
      </c>
      <c r="AA42" s="5">
        <f t="shared" ref="AA42:AA73" si="34">+AA41+1</f>
        <v>41</v>
      </c>
      <c r="AB42" s="3">
        <f t="shared" ref="AB42:AB73" si="35">+AF41</f>
        <v>0</v>
      </c>
      <c r="AC42" s="3">
        <f t="shared" si="12"/>
        <v>0</v>
      </c>
      <c r="AD42" s="4">
        <f t="shared" si="13"/>
        <v>0</v>
      </c>
      <c r="AE42" s="3">
        <f t="shared" si="14"/>
        <v>0</v>
      </c>
      <c r="AF42" s="3">
        <f t="shared" si="15"/>
        <v>0</v>
      </c>
      <c r="AH42" s="1">
        <f t="shared" ref="AH42:AH73" si="36">+AH41+1</f>
        <v>2023</v>
      </c>
      <c r="AI42" s="5">
        <f t="shared" ref="AI42:AI73" si="37">+AI41+1</f>
        <v>41</v>
      </c>
      <c r="AJ42" s="3">
        <f t="shared" ref="AJ42:AJ73" si="38">+AN41</f>
        <v>0</v>
      </c>
      <c r="AK42" s="3">
        <f t="shared" si="16"/>
        <v>0</v>
      </c>
      <c r="AL42" s="4">
        <f t="shared" si="17"/>
        <v>0</v>
      </c>
      <c r="AM42" s="3">
        <f t="shared" si="18"/>
        <v>0</v>
      </c>
      <c r="AN42" s="3">
        <f t="shared" si="19"/>
        <v>0</v>
      </c>
      <c r="AP42" s="1">
        <f t="shared" ref="AP42:AP73" si="39">+AP41+1</f>
        <v>2023</v>
      </c>
      <c r="AQ42" s="5">
        <f t="shared" ref="AQ42:AQ73" si="40">+AQ41+1</f>
        <v>41</v>
      </c>
      <c r="AR42" s="3">
        <f t="shared" ref="AR42:AR73" si="41">+AV41</f>
        <v>0</v>
      </c>
      <c r="AS42" s="3">
        <f t="shared" si="20"/>
        <v>0</v>
      </c>
      <c r="AT42" s="4">
        <f t="shared" si="21"/>
        <v>0</v>
      </c>
      <c r="AU42" s="3">
        <f t="shared" si="22"/>
        <v>0</v>
      </c>
      <c r="AV42" s="3">
        <f t="shared" si="23"/>
        <v>0</v>
      </c>
    </row>
    <row r="43" spans="1:48" x14ac:dyDescent="0.25">
      <c r="A43" s="1">
        <f t="shared" si="24"/>
        <v>2024</v>
      </c>
      <c r="B43" s="5">
        <f t="shared" si="25"/>
        <v>42</v>
      </c>
      <c r="C43" s="3">
        <f t="shared" si="26"/>
        <v>0</v>
      </c>
      <c r="D43" s="3">
        <f t="shared" si="0"/>
        <v>0</v>
      </c>
      <c r="E43" s="3"/>
      <c r="F43" s="4">
        <f t="shared" si="1"/>
        <v>0</v>
      </c>
      <c r="G43" s="3">
        <f t="shared" si="2"/>
        <v>0</v>
      </c>
      <c r="H43" s="3">
        <f t="shared" si="3"/>
        <v>0</v>
      </c>
      <c r="J43" s="1">
        <f t="shared" si="27"/>
        <v>2024</v>
      </c>
      <c r="K43" s="5">
        <f t="shared" si="28"/>
        <v>42</v>
      </c>
      <c r="L43" s="3">
        <f t="shared" si="29"/>
        <v>0</v>
      </c>
      <c r="M43" s="3">
        <f t="shared" si="4"/>
        <v>0</v>
      </c>
      <c r="N43" s="4">
        <f t="shared" si="5"/>
        <v>0</v>
      </c>
      <c r="O43" s="3">
        <f t="shared" si="6"/>
        <v>0</v>
      </c>
      <c r="P43" s="3">
        <f t="shared" si="7"/>
        <v>0</v>
      </c>
      <c r="R43" s="1">
        <f t="shared" si="30"/>
        <v>2024</v>
      </c>
      <c r="S43" s="5">
        <f t="shared" si="31"/>
        <v>42</v>
      </c>
      <c r="T43" s="3">
        <f t="shared" si="32"/>
        <v>0</v>
      </c>
      <c r="U43" s="3">
        <f t="shared" si="8"/>
        <v>0</v>
      </c>
      <c r="V43" s="4">
        <f t="shared" si="9"/>
        <v>0</v>
      </c>
      <c r="W43" s="3">
        <f t="shared" si="10"/>
        <v>0</v>
      </c>
      <c r="X43" s="3">
        <f t="shared" si="11"/>
        <v>0</v>
      </c>
      <c r="Z43" s="1">
        <f t="shared" si="33"/>
        <v>2024</v>
      </c>
      <c r="AA43" s="5">
        <f t="shared" si="34"/>
        <v>42</v>
      </c>
      <c r="AB43" s="3">
        <f t="shared" si="35"/>
        <v>0</v>
      </c>
      <c r="AC43" s="3">
        <f t="shared" si="12"/>
        <v>0</v>
      </c>
      <c r="AD43" s="4">
        <f t="shared" si="13"/>
        <v>0</v>
      </c>
      <c r="AE43" s="3">
        <f t="shared" si="14"/>
        <v>0</v>
      </c>
      <c r="AF43" s="3">
        <f t="shared" si="15"/>
        <v>0</v>
      </c>
      <c r="AH43" s="1">
        <f t="shared" si="36"/>
        <v>2024</v>
      </c>
      <c r="AI43" s="5">
        <f t="shared" si="37"/>
        <v>42</v>
      </c>
      <c r="AJ43" s="3">
        <f t="shared" si="38"/>
        <v>0</v>
      </c>
      <c r="AK43" s="3">
        <f t="shared" si="16"/>
        <v>0</v>
      </c>
      <c r="AL43" s="4">
        <f t="shared" si="17"/>
        <v>0</v>
      </c>
      <c r="AM43" s="3">
        <f t="shared" si="18"/>
        <v>0</v>
      </c>
      <c r="AN43" s="3">
        <f t="shared" si="19"/>
        <v>0</v>
      </c>
      <c r="AP43" s="1">
        <f t="shared" si="39"/>
        <v>2024</v>
      </c>
      <c r="AQ43" s="5">
        <f t="shared" si="40"/>
        <v>42</v>
      </c>
      <c r="AR43" s="3">
        <f t="shared" si="41"/>
        <v>0</v>
      </c>
      <c r="AS43" s="3">
        <f t="shared" si="20"/>
        <v>0</v>
      </c>
      <c r="AT43" s="4">
        <f t="shared" si="21"/>
        <v>0</v>
      </c>
      <c r="AU43" s="3">
        <f t="shared" si="22"/>
        <v>0</v>
      </c>
      <c r="AV43" s="3">
        <f t="shared" si="23"/>
        <v>0</v>
      </c>
    </row>
    <row r="44" spans="1:48" x14ac:dyDescent="0.25">
      <c r="A44" s="1">
        <f t="shared" si="24"/>
        <v>2025</v>
      </c>
      <c r="B44" s="5">
        <f t="shared" si="25"/>
        <v>43</v>
      </c>
      <c r="C44" s="3">
        <f t="shared" si="26"/>
        <v>0</v>
      </c>
      <c r="D44" s="3">
        <f t="shared" si="0"/>
        <v>0</v>
      </c>
      <c r="E44" s="3"/>
      <c r="F44" s="4">
        <f t="shared" si="1"/>
        <v>0</v>
      </c>
      <c r="G44" s="3">
        <f t="shared" si="2"/>
        <v>0</v>
      </c>
      <c r="H44" s="3">
        <f t="shared" si="3"/>
        <v>0</v>
      </c>
      <c r="J44" s="1">
        <f t="shared" si="27"/>
        <v>2025</v>
      </c>
      <c r="K44" s="5">
        <f t="shared" si="28"/>
        <v>43</v>
      </c>
      <c r="L44" s="3">
        <f t="shared" si="29"/>
        <v>0</v>
      </c>
      <c r="M44" s="3">
        <f t="shared" si="4"/>
        <v>0</v>
      </c>
      <c r="N44" s="4">
        <f t="shared" si="5"/>
        <v>0</v>
      </c>
      <c r="O44" s="3">
        <f t="shared" si="6"/>
        <v>0</v>
      </c>
      <c r="P44" s="3">
        <f t="shared" si="7"/>
        <v>0</v>
      </c>
      <c r="R44" s="1">
        <f t="shared" si="30"/>
        <v>2025</v>
      </c>
      <c r="S44" s="5">
        <f t="shared" si="31"/>
        <v>43</v>
      </c>
      <c r="T44" s="3">
        <f t="shared" si="32"/>
        <v>0</v>
      </c>
      <c r="U44" s="3">
        <f t="shared" si="8"/>
        <v>0</v>
      </c>
      <c r="V44" s="4">
        <f t="shared" si="9"/>
        <v>0</v>
      </c>
      <c r="W44" s="3">
        <f t="shared" si="10"/>
        <v>0</v>
      </c>
      <c r="X44" s="3">
        <f t="shared" si="11"/>
        <v>0</v>
      </c>
      <c r="Z44" s="1">
        <f t="shared" si="33"/>
        <v>2025</v>
      </c>
      <c r="AA44" s="5">
        <f t="shared" si="34"/>
        <v>43</v>
      </c>
      <c r="AB44" s="3">
        <f t="shared" si="35"/>
        <v>0</v>
      </c>
      <c r="AC44" s="3">
        <f t="shared" si="12"/>
        <v>0</v>
      </c>
      <c r="AD44" s="4">
        <f t="shared" si="13"/>
        <v>0</v>
      </c>
      <c r="AE44" s="3">
        <f t="shared" si="14"/>
        <v>0</v>
      </c>
      <c r="AF44" s="3">
        <f t="shared" si="15"/>
        <v>0</v>
      </c>
      <c r="AH44" s="1">
        <f t="shared" si="36"/>
        <v>2025</v>
      </c>
      <c r="AI44" s="5">
        <f t="shared" si="37"/>
        <v>43</v>
      </c>
      <c r="AJ44" s="3">
        <f t="shared" si="38"/>
        <v>0</v>
      </c>
      <c r="AK44" s="3">
        <f t="shared" si="16"/>
        <v>0</v>
      </c>
      <c r="AL44" s="4">
        <f t="shared" si="17"/>
        <v>0</v>
      </c>
      <c r="AM44" s="3">
        <f t="shared" si="18"/>
        <v>0</v>
      </c>
      <c r="AN44" s="3">
        <f t="shared" si="19"/>
        <v>0</v>
      </c>
      <c r="AP44" s="1">
        <f t="shared" si="39"/>
        <v>2025</v>
      </c>
      <c r="AQ44" s="5">
        <f t="shared" si="40"/>
        <v>43</v>
      </c>
      <c r="AR44" s="3">
        <f t="shared" si="41"/>
        <v>0</v>
      </c>
      <c r="AS44" s="3">
        <f t="shared" si="20"/>
        <v>0</v>
      </c>
      <c r="AT44" s="4">
        <f t="shared" si="21"/>
        <v>0</v>
      </c>
      <c r="AU44" s="3">
        <f t="shared" si="22"/>
        <v>0</v>
      </c>
      <c r="AV44" s="3">
        <f t="shared" si="23"/>
        <v>0</v>
      </c>
    </row>
    <row r="45" spans="1:48" x14ac:dyDescent="0.25">
      <c r="A45" s="1">
        <f t="shared" si="24"/>
        <v>2026</v>
      </c>
      <c r="B45" s="5">
        <f t="shared" si="25"/>
        <v>44</v>
      </c>
      <c r="C45" s="3">
        <f t="shared" si="26"/>
        <v>0</v>
      </c>
      <c r="D45" s="3">
        <f t="shared" si="0"/>
        <v>0</v>
      </c>
      <c r="E45" s="3"/>
      <c r="F45" s="4">
        <f t="shared" si="1"/>
        <v>0</v>
      </c>
      <c r="G45" s="3">
        <f t="shared" si="2"/>
        <v>0</v>
      </c>
      <c r="H45" s="3">
        <f t="shared" si="3"/>
        <v>0</v>
      </c>
      <c r="J45" s="1">
        <f t="shared" si="27"/>
        <v>2026</v>
      </c>
      <c r="K45" s="5">
        <f t="shared" si="28"/>
        <v>44</v>
      </c>
      <c r="L45" s="3">
        <f t="shared" si="29"/>
        <v>0</v>
      </c>
      <c r="M45" s="3">
        <f t="shared" si="4"/>
        <v>0</v>
      </c>
      <c r="N45" s="4">
        <f t="shared" si="5"/>
        <v>0</v>
      </c>
      <c r="O45" s="3">
        <f t="shared" si="6"/>
        <v>0</v>
      </c>
      <c r="P45" s="3">
        <f t="shared" si="7"/>
        <v>0</v>
      </c>
      <c r="R45" s="1">
        <f t="shared" si="30"/>
        <v>2026</v>
      </c>
      <c r="S45" s="5">
        <f t="shared" si="31"/>
        <v>44</v>
      </c>
      <c r="T45" s="3">
        <f t="shared" si="32"/>
        <v>0</v>
      </c>
      <c r="U45" s="3">
        <f t="shared" si="8"/>
        <v>0</v>
      </c>
      <c r="V45" s="4">
        <f t="shared" si="9"/>
        <v>0</v>
      </c>
      <c r="W45" s="3">
        <f t="shared" si="10"/>
        <v>0</v>
      </c>
      <c r="X45" s="3">
        <f t="shared" si="11"/>
        <v>0</v>
      </c>
      <c r="Z45" s="1">
        <f t="shared" si="33"/>
        <v>2026</v>
      </c>
      <c r="AA45" s="5">
        <f t="shared" si="34"/>
        <v>44</v>
      </c>
      <c r="AB45" s="3">
        <f t="shared" si="35"/>
        <v>0</v>
      </c>
      <c r="AC45" s="3">
        <f t="shared" si="12"/>
        <v>0</v>
      </c>
      <c r="AD45" s="4">
        <f t="shared" si="13"/>
        <v>0</v>
      </c>
      <c r="AE45" s="3">
        <f t="shared" si="14"/>
        <v>0</v>
      </c>
      <c r="AF45" s="3">
        <f t="shared" si="15"/>
        <v>0</v>
      </c>
      <c r="AH45" s="1">
        <f t="shared" si="36"/>
        <v>2026</v>
      </c>
      <c r="AI45" s="5">
        <f t="shared" si="37"/>
        <v>44</v>
      </c>
      <c r="AJ45" s="3">
        <f t="shared" si="38"/>
        <v>0</v>
      </c>
      <c r="AK45" s="3">
        <f t="shared" si="16"/>
        <v>0</v>
      </c>
      <c r="AL45" s="4">
        <f t="shared" si="17"/>
        <v>0</v>
      </c>
      <c r="AM45" s="3">
        <f t="shared" si="18"/>
        <v>0</v>
      </c>
      <c r="AN45" s="3">
        <f t="shared" si="19"/>
        <v>0</v>
      </c>
      <c r="AP45" s="1">
        <f t="shared" si="39"/>
        <v>2026</v>
      </c>
      <c r="AQ45" s="5">
        <f t="shared" si="40"/>
        <v>44</v>
      </c>
      <c r="AR45" s="3">
        <f t="shared" si="41"/>
        <v>0</v>
      </c>
      <c r="AS45" s="3">
        <f t="shared" si="20"/>
        <v>0</v>
      </c>
      <c r="AT45" s="4">
        <f t="shared" si="21"/>
        <v>0</v>
      </c>
      <c r="AU45" s="3">
        <f t="shared" si="22"/>
        <v>0</v>
      </c>
      <c r="AV45" s="3">
        <f t="shared" si="23"/>
        <v>0</v>
      </c>
    </row>
    <row r="46" spans="1:48" x14ac:dyDescent="0.25">
      <c r="A46" s="1">
        <f t="shared" si="24"/>
        <v>2027</v>
      </c>
      <c r="B46" s="5">
        <f t="shared" si="25"/>
        <v>45</v>
      </c>
      <c r="C46" s="3">
        <f t="shared" si="26"/>
        <v>0</v>
      </c>
      <c r="D46" s="3">
        <f t="shared" si="0"/>
        <v>0</v>
      </c>
      <c r="E46" s="3"/>
      <c r="F46" s="4">
        <f t="shared" si="1"/>
        <v>0</v>
      </c>
      <c r="G46" s="3">
        <f t="shared" si="2"/>
        <v>0</v>
      </c>
      <c r="H46" s="3">
        <f t="shared" si="3"/>
        <v>0</v>
      </c>
      <c r="J46" s="1">
        <f t="shared" si="27"/>
        <v>2027</v>
      </c>
      <c r="K46" s="5">
        <f t="shared" si="28"/>
        <v>45</v>
      </c>
      <c r="L46" s="3">
        <f t="shared" si="29"/>
        <v>0</v>
      </c>
      <c r="M46" s="3">
        <f t="shared" si="4"/>
        <v>0</v>
      </c>
      <c r="N46" s="4">
        <f t="shared" si="5"/>
        <v>0</v>
      </c>
      <c r="O46" s="3">
        <f t="shared" si="6"/>
        <v>0</v>
      </c>
      <c r="P46" s="3">
        <f t="shared" si="7"/>
        <v>0</v>
      </c>
      <c r="R46" s="1">
        <f t="shared" si="30"/>
        <v>2027</v>
      </c>
      <c r="S46" s="5">
        <f t="shared" si="31"/>
        <v>45</v>
      </c>
      <c r="T46" s="3">
        <f t="shared" si="32"/>
        <v>0</v>
      </c>
      <c r="U46" s="3">
        <f t="shared" si="8"/>
        <v>0</v>
      </c>
      <c r="V46" s="4">
        <f t="shared" si="9"/>
        <v>0</v>
      </c>
      <c r="W46" s="3">
        <f t="shared" si="10"/>
        <v>0</v>
      </c>
      <c r="X46" s="3">
        <f t="shared" si="11"/>
        <v>0</v>
      </c>
      <c r="Z46" s="1">
        <f t="shared" si="33"/>
        <v>2027</v>
      </c>
      <c r="AA46" s="5">
        <f t="shared" si="34"/>
        <v>45</v>
      </c>
      <c r="AB46" s="3">
        <f t="shared" si="35"/>
        <v>0</v>
      </c>
      <c r="AC46" s="3">
        <f t="shared" si="12"/>
        <v>0</v>
      </c>
      <c r="AD46" s="4">
        <f t="shared" si="13"/>
        <v>0</v>
      </c>
      <c r="AE46" s="3">
        <f t="shared" si="14"/>
        <v>0</v>
      </c>
      <c r="AF46" s="3">
        <f t="shared" si="15"/>
        <v>0</v>
      </c>
      <c r="AH46" s="1">
        <f t="shared" si="36"/>
        <v>2027</v>
      </c>
      <c r="AI46" s="5">
        <f t="shared" si="37"/>
        <v>45</v>
      </c>
      <c r="AJ46" s="3">
        <f t="shared" si="38"/>
        <v>0</v>
      </c>
      <c r="AK46" s="3">
        <f t="shared" si="16"/>
        <v>0</v>
      </c>
      <c r="AL46" s="4">
        <f t="shared" si="17"/>
        <v>0</v>
      </c>
      <c r="AM46" s="3">
        <f t="shared" si="18"/>
        <v>0</v>
      </c>
      <c r="AN46" s="3">
        <f t="shared" si="19"/>
        <v>0</v>
      </c>
      <c r="AP46" s="1">
        <f t="shared" si="39"/>
        <v>2027</v>
      </c>
      <c r="AQ46" s="5">
        <f t="shared" si="40"/>
        <v>45</v>
      </c>
      <c r="AR46" s="3">
        <f t="shared" si="41"/>
        <v>0</v>
      </c>
      <c r="AS46" s="3">
        <f t="shared" si="20"/>
        <v>0</v>
      </c>
      <c r="AT46" s="4">
        <f t="shared" si="21"/>
        <v>0</v>
      </c>
      <c r="AU46" s="3">
        <f t="shared" si="22"/>
        <v>0</v>
      </c>
      <c r="AV46" s="3">
        <f t="shared" si="23"/>
        <v>0</v>
      </c>
    </row>
    <row r="47" spans="1:48" x14ac:dyDescent="0.25">
      <c r="A47" s="1">
        <f t="shared" si="24"/>
        <v>2028</v>
      </c>
      <c r="B47" s="5">
        <f t="shared" si="25"/>
        <v>46</v>
      </c>
      <c r="C47" s="3">
        <f t="shared" si="26"/>
        <v>0</v>
      </c>
      <c r="D47" s="3">
        <f t="shared" si="0"/>
        <v>0</v>
      </c>
      <c r="E47" s="3"/>
      <c r="F47" s="4">
        <f t="shared" si="1"/>
        <v>0</v>
      </c>
      <c r="G47" s="3">
        <f t="shared" si="2"/>
        <v>0</v>
      </c>
      <c r="H47" s="3">
        <f t="shared" si="3"/>
        <v>0</v>
      </c>
      <c r="J47" s="1">
        <f t="shared" si="27"/>
        <v>2028</v>
      </c>
      <c r="K47" s="5">
        <f t="shared" si="28"/>
        <v>46</v>
      </c>
      <c r="L47" s="3">
        <f t="shared" si="29"/>
        <v>0</v>
      </c>
      <c r="M47" s="3">
        <f t="shared" si="4"/>
        <v>0</v>
      </c>
      <c r="N47" s="4">
        <f t="shared" si="5"/>
        <v>0</v>
      </c>
      <c r="O47" s="3">
        <f t="shared" si="6"/>
        <v>0</v>
      </c>
      <c r="P47" s="3">
        <f t="shared" si="7"/>
        <v>0</v>
      </c>
      <c r="R47" s="1">
        <f t="shared" si="30"/>
        <v>2028</v>
      </c>
      <c r="S47" s="5">
        <f t="shared" si="31"/>
        <v>46</v>
      </c>
      <c r="T47" s="3">
        <f t="shared" si="32"/>
        <v>0</v>
      </c>
      <c r="U47" s="3">
        <f t="shared" si="8"/>
        <v>0</v>
      </c>
      <c r="V47" s="4">
        <f t="shared" si="9"/>
        <v>0</v>
      </c>
      <c r="W47" s="3">
        <f t="shared" si="10"/>
        <v>0</v>
      </c>
      <c r="X47" s="3">
        <f t="shared" si="11"/>
        <v>0</v>
      </c>
      <c r="Z47" s="1">
        <f t="shared" si="33"/>
        <v>2028</v>
      </c>
      <c r="AA47" s="5">
        <f t="shared" si="34"/>
        <v>46</v>
      </c>
      <c r="AB47" s="3">
        <f t="shared" si="35"/>
        <v>0</v>
      </c>
      <c r="AC47" s="3">
        <f t="shared" si="12"/>
        <v>0</v>
      </c>
      <c r="AD47" s="4">
        <f t="shared" si="13"/>
        <v>0</v>
      </c>
      <c r="AE47" s="3">
        <f t="shared" si="14"/>
        <v>0</v>
      </c>
      <c r="AF47" s="3">
        <f t="shared" si="15"/>
        <v>0</v>
      </c>
      <c r="AH47" s="1">
        <f t="shared" si="36"/>
        <v>2028</v>
      </c>
      <c r="AI47" s="5">
        <f t="shared" si="37"/>
        <v>46</v>
      </c>
      <c r="AJ47" s="3">
        <f t="shared" si="38"/>
        <v>0</v>
      </c>
      <c r="AK47" s="3">
        <f t="shared" si="16"/>
        <v>0</v>
      </c>
      <c r="AL47" s="4">
        <f t="shared" si="17"/>
        <v>0</v>
      </c>
      <c r="AM47" s="3">
        <f t="shared" si="18"/>
        <v>0</v>
      </c>
      <c r="AN47" s="3">
        <f t="shared" si="19"/>
        <v>0</v>
      </c>
      <c r="AP47" s="1">
        <f t="shared" si="39"/>
        <v>2028</v>
      </c>
      <c r="AQ47" s="5">
        <f t="shared" si="40"/>
        <v>46</v>
      </c>
      <c r="AR47" s="3">
        <f t="shared" si="41"/>
        <v>0</v>
      </c>
      <c r="AS47" s="3">
        <f t="shared" si="20"/>
        <v>0</v>
      </c>
      <c r="AT47" s="4">
        <f t="shared" si="21"/>
        <v>0</v>
      </c>
      <c r="AU47" s="3">
        <f t="shared" si="22"/>
        <v>0</v>
      </c>
      <c r="AV47" s="3">
        <f t="shared" si="23"/>
        <v>0</v>
      </c>
    </row>
    <row r="48" spans="1:48" x14ac:dyDescent="0.25">
      <c r="A48" s="1">
        <f t="shared" si="24"/>
        <v>2029</v>
      </c>
      <c r="B48" s="5">
        <f t="shared" si="25"/>
        <v>47</v>
      </c>
      <c r="C48" s="3">
        <f t="shared" si="26"/>
        <v>0</v>
      </c>
      <c r="D48" s="3">
        <f t="shared" si="0"/>
        <v>0</v>
      </c>
      <c r="E48" s="3"/>
      <c r="F48" s="4">
        <f t="shared" si="1"/>
        <v>0</v>
      </c>
      <c r="G48" s="3">
        <f t="shared" si="2"/>
        <v>0</v>
      </c>
      <c r="H48" s="3">
        <f t="shared" si="3"/>
        <v>0</v>
      </c>
      <c r="J48" s="1">
        <f t="shared" si="27"/>
        <v>2029</v>
      </c>
      <c r="K48" s="5">
        <f t="shared" si="28"/>
        <v>47</v>
      </c>
      <c r="L48" s="3">
        <f t="shared" si="29"/>
        <v>0</v>
      </c>
      <c r="M48" s="3">
        <f t="shared" si="4"/>
        <v>0</v>
      </c>
      <c r="N48" s="4">
        <f t="shared" si="5"/>
        <v>0</v>
      </c>
      <c r="O48" s="3">
        <f t="shared" si="6"/>
        <v>0</v>
      </c>
      <c r="P48" s="3">
        <f t="shared" si="7"/>
        <v>0</v>
      </c>
      <c r="R48" s="1">
        <f t="shared" si="30"/>
        <v>2029</v>
      </c>
      <c r="S48" s="5">
        <f t="shared" si="31"/>
        <v>47</v>
      </c>
      <c r="T48" s="3">
        <f t="shared" si="32"/>
        <v>0</v>
      </c>
      <c r="U48" s="3">
        <f t="shared" si="8"/>
        <v>0</v>
      </c>
      <c r="V48" s="4">
        <f t="shared" si="9"/>
        <v>0</v>
      </c>
      <c r="W48" s="3">
        <f t="shared" si="10"/>
        <v>0</v>
      </c>
      <c r="X48" s="3">
        <f t="shared" si="11"/>
        <v>0</v>
      </c>
      <c r="Z48" s="1">
        <f t="shared" si="33"/>
        <v>2029</v>
      </c>
      <c r="AA48" s="5">
        <f t="shared" si="34"/>
        <v>47</v>
      </c>
      <c r="AB48" s="3">
        <f t="shared" si="35"/>
        <v>0</v>
      </c>
      <c r="AC48" s="3">
        <f t="shared" si="12"/>
        <v>0</v>
      </c>
      <c r="AD48" s="4">
        <f t="shared" si="13"/>
        <v>0</v>
      </c>
      <c r="AE48" s="3">
        <f t="shared" si="14"/>
        <v>0</v>
      </c>
      <c r="AF48" s="3">
        <f t="shared" si="15"/>
        <v>0</v>
      </c>
      <c r="AH48" s="1">
        <f t="shared" si="36"/>
        <v>2029</v>
      </c>
      <c r="AI48" s="5">
        <f t="shared" si="37"/>
        <v>47</v>
      </c>
      <c r="AJ48" s="3">
        <f t="shared" si="38"/>
        <v>0</v>
      </c>
      <c r="AK48" s="3">
        <f t="shared" si="16"/>
        <v>0</v>
      </c>
      <c r="AL48" s="4">
        <f t="shared" si="17"/>
        <v>0</v>
      </c>
      <c r="AM48" s="3">
        <f t="shared" si="18"/>
        <v>0</v>
      </c>
      <c r="AN48" s="3">
        <f t="shared" si="19"/>
        <v>0</v>
      </c>
      <c r="AP48" s="1">
        <f t="shared" si="39"/>
        <v>2029</v>
      </c>
      <c r="AQ48" s="5">
        <f t="shared" si="40"/>
        <v>47</v>
      </c>
      <c r="AR48" s="3">
        <f t="shared" si="41"/>
        <v>0</v>
      </c>
      <c r="AS48" s="3">
        <f t="shared" si="20"/>
        <v>0</v>
      </c>
      <c r="AT48" s="4">
        <f t="shared" si="21"/>
        <v>0</v>
      </c>
      <c r="AU48" s="3">
        <f t="shared" si="22"/>
        <v>0</v>
      </c>
      <c r="AV48" s="3">
        <f t="shared" si="23"/>
        <v>0</v>
      </c>
    </row>
    <row r="49" spans="1:48" x14ac:dyDescent="0.25">
      <c r="A49" s="1">
        <f t="shared" si="24"/>
        <v>2030</v>
      </c>
      <c r="B49" s="5">
        <f t="shared" si="25"/>
        <v>48</v>
      </c>
      <c r="C49" s="3">
        <f t="shared" si="26"/>
        <v>0</v>
      </c>
      <c r="D49" s="3">
        <f t="shared" si="0"/>
        <v>0</v>
      </c>
      <c r="E49" s="3"/>
      <c r="F49" s="4">
        <f t="shared" si="1"/>
        <v>0</v>
      </c>
      <c r="G49" s="3">
        <f t="shared" si="2"/>
        <v>0</v>
      </c>
      <c r="H49" s="3">
        <f t="shared" si="3"/>
        <v>0</v>
      </c>
      <c r="J49" s="1">
        <f t="shared" si="27"/>
        <v>2030</v>
      </c>
      <c r="K49" s="5">
        <f t="shared" si="28"/>
        <v>48</v>
      </c>
      <c r="L49" s="3">
        <f t="shared" si="29"/>
        <v>0</v>
      </c>
      <c r="M49" s="3">
        <f t="shared" si="4"/>
        <v>0</v>
      </c>
      <c r="N49" s="4">
        <f t="shared" si="5"/>
        <v>0</v>
      </c>
      <c r="O49" s="3">
        <f t="shared" si="6"/>
        <v>0</v>
      </c>
      <c r="P49" s="3">
        <f t="shared" si="7"/>
        <v>0</v>
      </c>
      <c r="R49" s="1">
        <f t="shared" si="30"/>
        <v>2030</v>
      </c>
      <c r="S49" s="5">
        <f t="shared" si="31"/>
        <v>48</v>
      </c>
      <c r="T49" s="3">
        <f t="shared" si="32"/>
        <v>0</v>
      </c>
      <c r="U49" s="3">
        <f t="shared" si="8"/>
        <v>0</v>
      </c>
      <c r="V49" s="4">
        <f t="shared" si="9"/>
        <v>0</v>
      </c>
      <c r="W49" s="3">
        <f t="shared" si="10"/>
        <v>0</v>
      </c>
      <c r="X49" s="3">
        <f t="shared" si="11"/>
        <v>0</v>
      </c>
      <c r="Z49" s="1">
        <f t="shared" si="33"/>
        <v>2030</v>
      </c>
      <c r="AA49" s="5">
        <f t="shared" si="34"/>
        <v>48</v>
      </c>
      <c r="AB49" s="3">
        <f t="shared" si="35"/>
        <v>0</v>
      </c>
      <c r="AC49" s="3">
        <f t="shared" si="12"/>
        <v>0</v>
      </c>
      <c r="AD49" s="4">
        <f t="shared" si="13"/>
        <v>0</v>
      </c>
      <c r="AE49" s="3">
        <f t="shared" si="14"/>
        <v>0</v>
      </c>
      <c r="AF49" s="3">
        <f t="shared" si="15"/>
        <v>0</v>
      </c>
      <c r="AH49" s="1">
        <f t="shared" si="36"/>
        <v>2030</v>
      </c>
      <c r="AI49" s="5">
        <f t="shared" si="37"/>
        <v>48</v>
      </c>
      <c r="AJ49" s="3">
        <f t="shared" si="38"/>
        <v>0</v>
      </c>
      <c r="AK49" s="3">
        <f t="shared" si="16"/>
        <v>0</v>
      </c>
      <c r="AL49" s="4">
        <f t="shared" si="17"/>
        <v>0</v>
      </c>
      <c r="AM49" s="3">
        <f t="shared" si="18"/>
        <v>0</v>
      </c>
      <c r="AN49" s="3">
        <f t="shared" si="19"/>
        <v>0</v>
      </c>
      <c r="AP49" s="1">
        <f t="shared" si="39"/>
        <v>2030</v>
      </c>
      <c r="AQ49" s="5">
        <f t="shared" si="40"/>
        <v>48</v>
      </c>
      <c r="AR49" s="3">
        <f t="shared" si="41"/>
        <v>0</v>
      </c>
      <c r="AS49" s="3">
        <f t="shared" si="20"/>
        <v>0</v>
      </c>
      <c r="AT49" s="4">
        <f t="shared" si="21"/>
        <v>0</v>
      </c>
      <c r="AU49" s="3">
        <f t="shared" si="22"/>
        <v>0</v>
      </c>
      <c r="AV49" s="3">
        <f t="shared" si="23"/>
        <v>0</v>
      </c>
    </row>
    <row r="50" spans="1:48" x14ac:dyDescent="0.25">
      <c r="A50" s="1">
        <f t="shared" si="24"/>
        <v>2031</v>
      </c>
      <c r="B50" s="5">
        <f t="shared" si="25"/>
        <v>49</v>
      </c>
      <c r="C50" s="3">
        <f t="shared" si="26"/>
        <v>0</v>
      </c>
      <c r="D50" s="3">
        <f t="shared" si="0"/>
        <v>0</v>
      </c>
      <c r="E50" s="3"/>
      <c r="F50" s="4">
        <f t="shared" si="1"/>
        <v>0</v>
      </c>
      <c r="G50" s="3">
        <f t="shared" si="2"/>
        <v>0</v>
      </c>
      <c r="H50" s="3">
        <f t="shared" si="3"/>
        <v>0</v>
      </c>
      <c r="J50" s="1">
        <f t="shared" si="27"/>
        <v>2031</v>
      </c>
      <c r="K50" s="5">
        <f t="shared" si="28"/>
        <v>49</v>
      </c>
      <c r="L50" s="3">
        <f t="shared" si="29"/>
        <v>0</v>
      </c>
      <c r="M50" s="3">
        <f t="shared" si="4"/>
        <v>0</v>
      </c>
      <c r="N50" s="4">
        <f t="shared" si="5"/>
        <v>0</v>
      </c>
      <c r="O50" s="3">
        <f t="shared" si="6"/>
        <v>0</v>
      </c>
      <c r="P50" s="3">
        <f t="shared" si="7"/>
        <v>0</v>
      </c>
      <c r="R50" s="1">
        <f t="shared" si="30"/>
        <v>2031</v>
      </c>
      <c r="S50" s="5">
        <f t="shared" si="31"/>
        <v>49</v>
      </c>
      <c r="T50" s="3">
        <f t="shared" si="32"/>
        <v>0</v>
      </c>
      <c r="U50" s="3">
        <f t="shared" si="8"/>
        <v>0</v>
      </c>
      <c r="V50" s="4">
        <f t="shared" si="9"/>
        <v>0</v>
      </c>
      <c r="W50" s="3">
        <f t="shared" si="10"/>
        <v>0</v>
      </c>
      <c r="X50" s="3">
        <f t="shared" si="11"/>
        <v>0</v>
      </c>
      <c r="Z50" s="1">
        <f t="shared" si="33"/>
        <v>2031</v>
      </c>
      <c r="AA50" s="5">
        <f t="shared" si="34"/>
        <v>49</v>
      </c>
      <c r="AB50" s="3">
        <f t="shared" si="35"/>
        <v>0</v>
      </c>
      <c r="AC50" s="3">
        <f t="shared" si="12"/>
        <v>0</v>
      </c>
      <c r="AD50" s="4">
        <f t="shared" si="13"/>
        <v>0</v>
      </c>
      <c r="AE50" s="3">
        <f t="shared" si="14"/>
        <v>0</v>
      </c>
      <c r="AF50" s="3">
        <f t="shared" si="15"/>
        <v>0</v>
      </c>
      <c r="AH50" s="1">
        <f t="shared" si="36"/>
        <v>2031</v>
      </c>
      <c r="AI50" s="5">
        <f t="shared" si="37"/>
        <v>49</v>
      </c>
      <c r="AJ50" s="3">
        <f t="shared" si="38"/>
        <v>0</v>
      </c>
      <c r="AK50" s="3">
        <f t="shared" si="16"/>
        <v>0</v>
      </c>
      <c r="AL50" s="4">
        <f t="shared" si="17"/>
        <v>0</v>
      </c>
      <c r="AM50" s="3">
        <f t="shared" si="18"/>
        <v>0</v>
      </c>
      <c r="AN50" s="3">
        <f t="shared" si="19"/>
        <v>0</v>
      </c>
      <c r="AP50" s="1">
        <f t="shared" si="39"/>
        <v>2031</v>
      </c>
      <c r="AQ50" s="5">
        <f t="shared" si="40"/>
        <v>49</v>
      </c>
      <c r="AR50" s="3">
        <f t="shared" si="41"/>
        <v>0</v>
      </c>
      <c r="AS50" s="3">
        <f t="shared" si="20"/>
        <v>0</v>
      </c>
      <c r="AT50" s="4">
        <f t="shared" si="21"/>
        <v>0</v>
      </c>
      <c r="AU50" s="3">
        <f t="shared" si="22"/>
        <v>0</v>
      </c>
      <c r="AV50" s="3">
        <f t="shared" si="23"/>
        <v>0</v>
      </c>
    </row>
    <row r="51" spans="1:48" x14ac:dyDescent="0.25">
      <c r="A51" s="1">
        <f t="shared" si="24"/>
        <v>2032</v>
      </c>
      <c r="B51" s="5">
        <f t="shared" si="25"/>
        <v>50</v>
      </c>
      <c r="C51" s="3">
        <f t="shared" si="26"/>
        <v>0</v>
      </c>
      <c r="D51" s="3">
        <f t="shared" si="0"/>
        <v>0</v>
      </c>
      <c r="E51" s="3"/>
      <c r="F51" s="4">
        <f t="shared" si="1"/>
        <v>0</v>
      </c>
      <c r="G51" s="3">
        <f t="shared" si="2"/>
        <v>0</v>
      </c>
      <c r="H51" s="3">
        <f t="shared" si="3"/>
        <v>0</v>
      </c>
      <c r="J51" s="1">
        <f t="shared" si="27"/>
        <v>2032</v>
      </c>
      <c r="K51" s="5">
        <f t="shared" si="28"/>
        <v>50</v>
      </c>
      <c r="L51" s="3">
        <f t="shared" si="29"/>
        <v>0</v>
      </c>
      <c r="M51" s="3">
        <f t="shared" si="4"/>
        <v>0</v>
      </c>
      <c r="N51" s="4">
        <f t="shared" si="5"/>
        <v>0</v>
      </c>
      <c r="O51" s="3">
        <f t="shared" si="6"/>
        <v>0</v>
      </c>
      <c r="P51" s="3">
        <f t="shared" si="7"/>
        <v>0</v>
      </c>
      <c r="R51" s="1">
        <f t="shared" si="30"/>
        <v>2032</v>
      </c>
      <c r="S51" s="5">
        <f t="shared" si="31"/>
        <v>50</v>
      </c>
      <c r="T51" s="3">
        <f t="shared" si="32"/>
        <v>0</v>
      </c>
      <c r="U51" s="3">
        <f t="shared" si="8"/>
        <v>0</v>
      </c>
      <c r="V51" s="4">
        <f t="shared" si="9"/>
        <v>0</v>
      </c>
      <c r="W51" s="3">
        <f t="shared" si="10"/>
        <v>0</v>
      </c>
      <c r="X51" s="3">
        <f t="shared" si="11"/>
        <v>0</v>
      </c>
      <c r="Z51" s="1">
        <f t="shared" si="33"/>
        <v>2032</v>
      </c>
      <c r="AA51" s="5">
        <f t="shared" si="34"/>
        <v>50</v>
      </c>
      <c r="AB51" s="3">
        <f t="shared" si="35"/>
        <v>0</v>
      </c>
      <c r="AC51" s="3">
        <f t="shared" si="12"/>
        <v>0</v>
      </c>
      <c r="AD51" s="4">
        <f t="shared" si="13"/>
        <v>0</v>
      </c>
      <c r="AE51" s="3">
        <f t="shared" si="14"/>
        <v>0</v>
      </c>
      <c r="AF51" s="3">
        <f t="shared" si="15"/>
        <v>0</v>
      </c>
      <c r="AH51" s="1">
        <f t="shared" si="36"/>
        <v>2032</v>
      </c>
      <c r="AI51" s="5">
        <f t="shared" si="37"/>
        <v>50</v>
      </c>
      <c r="AJ51" s="3">
        <f t="shared" si="38"/>
        <v>0</v>
      </c>
      <c r="AK51" s="3">
        <f t="shared" si="16"/>
        <v>0</v>
      </c>
      <c r="AL51" s="4">
        <f t="shared" si="17"/>
        <v>0</v>
      </c>
      <c r="AM51" s="3">
        <f t="shared" si="18"/>
        <v>0</v>
      </c>
      <c r="AN51" s="3">
        <f t="shared" si="19"/>
        <v>0</v>
      </c>
      <c r="AP51" s="1">
        <f t="shared" si="39"/>
        <v>2032</v>
      </c>
      <c r="AQ51" s="5">
        <f t="shared" si="40"/>
        <v>50</v>
      </c>
      <c r="AR51" s="3">
        <f t="shared" si="41"/>
        <v>0</v>
      </c>
      <c r="AS51" s="3">
        <f t="shared" si="20"/>
        <v>0</v>
      </c>
      <c r="AT51" s="4">
        <f t="shared" si="21"/>
        <v>0</v>
      </c>
      <c r="AU51" s="3">
        <f t="shared" si="22"/>
        <v>0</v>
      </c>
      <c r="AV51" s="3">
        <f t="shared" si="23"/>
        <v>0</v>
      </c>
    </row>
    <row r="52" spans="1:48" x14ac:dyDescent="0.25">
      <c r="A52" s="1">
        <f t="shared" si="24"/>
        <v>2033</v>
      </c>
      <c r="B52" s="5">
        <f t="shared" si="25"/>
        <v>51</v>
      </c>
      <c r="C52" s="3">
        <f t="shared" si="26"/>
        <v>0</v>
      </c>
      <c r="D52" s="3">
        <f t="shared" si="0"/>
        <v>0</v>
      </c>
      <c r="E52" s="3"/>
      <c r="F52" s="4">
        <f t="shared" si="1"/>
        <v>0</v>
      </c>
      <c r="G52" s="3">
        <f t="shared" si="2"/>
        <v>0</v>
      </c>
      <c r="H52" s="3">
        <f t="shared" si="3"/>
        <v>0</v>
      </c>
      <c r="J52" s="1">
        <f t="shared" si="27"/>
        <v>2033</v>
      </c>
      <c r="K52" s="5">
        <f t="shared" si="28"/>
        <v>51</v>
      </c>
      <c r="L52" s="3">
        <f t="shared" si="29"/>
        <v>0</v>
      </c>
      <c r="M52" s="3">
        <f t="shared" si="4"/>
        <v>0</v>
      </c>
      <c r="N52" s="4">
        <f t="shared" si="5"/>
        <v>0</v>
      </c>
      <c r="O52" s="3">
        <f t="shared" si="6"/>
        <v>0</v>
      </c>
      <c r="P52" s="3">
        <f t="shared" si="7"/>
        <v>0</v>
      </c>
      <c r="R52" s="1">
        <f t="shared" si="30"/>
        <v>2033</v>
      </c>
      <c r="S52" s="5">
        <f t="shared" si="31"/>
        <v>51</v>
      </c>
      <c r="T52" s="3">
        <f t="shared" si="32"/>
        <v>0</v>
      </c>
      <c r="U52" s="3">
        <f t="shared" si="8"/>
        <v>0</v>
      </c>
      <c r="V52" s="4">
        <f t="shared" si="9"/>
        <v>0</v>
      </c>
      <c r="W52" s="3">
        <f t="shared" si="10"/>
        <v>0</v>
      </c>
      <c r="X52" s="3">
        <f t="shared" si="11"/>
        <v>0</v>
      </c>
      <c r="Z52" s="1">
        <f t="shared" si="33"/>
        <v>2033</v>
      </c>
      <c r="AA52" s="5">
        <f t="shared" si="34"/>
        <v>51</v>
      </c>
      <c r="AB52" s="3">
        <f t="shared" si="35"/>
        <v>0</v>
      </c>
      <c r="AC52" s="3">
        <f t="shared" si="12"/>
        <v>0</v>
      </c>
      <c r="AD52" s="4">
        <f t="shared" si="13"/>
        <v>0</v>
      </c>
      <c r="AE52" s="3">
        <f t="shared" si="14"/>
        <v>0</v>
      </c>
      <c r="AF52" s="3">
        <f t="shared" si="15"/>
        <v>0</v>
      </c>
      <c r="AH52" s="1">
        <f t="shared" si="36"/>
        <v>2033</v>
      </c>
      <c r="AI52" s="5">
        <f t="shared" si="37"/>
        <v>51</v>
      </c>
      <c r="AJ52" s="3">
        <f t="shared" si="38"/>
        <v>0</v>
      </c>
      <c r="AK52" s="3">
        <f t="shared" si="16"/>
        <v>0</v>
      </c>
      <c r="AL52" s="4">
        <f t="shared" si="17"/>
        <v>0</v>
      </c>
      <c r="AM52" s="3">
        <f t="shared" si="18"/>
        <v>0</v>
      </c>
      <c r="AN52" s="3">
        <f t="shared" si="19"/>
        <v>0</v>
      </c>
      <c r="AP52" s="1">
        <f t="shared" si="39"/>
        <v>2033</v>
      </c>
      <c r="AQ52" s="5">
        <f t="shared" si="40"/>
        <v>51</v>
      </c>
      <c r="AR52" s="3">
        <f t="shared" si="41"/>
        <v>0</v>
      </c>
      <c r="AS52" s="3">
        <f t="shared" si="20"/>
        <v>0</v>
      </c>
      <c r="AT52" s="4">
        <f t="shared" si="21"/>
        <v>0</v>
      </c>
      <c r="AU52" s="3">
        <f t="shared" si="22"/>
        <v>0</v>
      </c>
      <c r="AV52" s="3">
        <f t="shared" si="23"/>
        <v>0</v>
      </c>
    </row>
    <row r="53" spans="1:48" x14ac:dyDescent="0.25">
      <c r="A53" s="1">
        <f t="shared" si="24"/>
        <v>2034</v>
      </c>
      <c r="B53" s="5">
        <f t="shared" si="25"/>
        <v>52</v>
      </c>
      <c r="C53" s="3">
        <f t="shared" si="26"/>
        <v>0</v>
      </c>
      <c r="D53" s="3">
        <f t="shared" si="0"/>
        <v>0</v>
      </c>
      <c r="E53" s="3"/>
      <c r="F53" s="4">
        <f t="shared" si="1"/>
        <v>0</v>
      </c>
      <c r="G53" s="3">
        <f t="shared" si="2"/>
        <v>0</v>
      </c>
      <c r="H53" s="3">
        <f t="shared" si="3"/>
        <v>0</v>
      </c>
      <c r="J53" s="1">
        <f t="shared" si="27"/>
        <v>2034</v>
      </c>
      <c r="K53" s="5">
        <f t="shared" si="28"/>
        <v>52</v>
      </c>
      <c r="L53" s="3">
        <f t="shared" si="29"/>
        <v>0</v>
      </c>
      <c r="M53" s="3">
        <f t="shared" si="4"/>
        <v>0</v>
      </c>
      <c r="N53" s="4">
        <f t="shared" si="5"/>
        <v>0</v>
      </c>
      <c r="O53" s="3">
        <f t="shared" si="6"/>
        <v>0</v>
      </c>
      <c r="P53" s="3">
        <f t="shared" si="7"/>
        <v>0</v>
      </c>
      <c r="R53" s="1">
        <f t="shared" si="30"/>
        <v>2034</v>
      </c>
      <c r="S53" s="5">
        <f t="shared" si="31"/>
        <v>52</v>
      </c>
      <c r="T53" s="3">
        <f t="shared" si="32"/>
        <v>0</v>
      </c>
      <c r="U53" s="3">
        <f t="shared" si="8"/>
        <v>0</v>
      </c>
      <c r="V53" s="4">
        <f t="shared" si="9"/>
        <v>0</v>
      </c>
      <c r="W53" s="3">
        <f t="shared" si="10"/>
        <v>0</v>
      </c>
      <c r="X53" s="3">
        <f t="shared" si="11"/>
        <v>0</v>
      </c>
      <c r="Z53" s="1">
        <f t="shared" si="33"/>
        <v>2034</v>
      </c>
      <c r="AA53" s="5">
        <f t="shared" si="34"/>
        <v>52</v>
      </c>
      <c r="AB53" s="3">
        <f t="shared" si="35"/>
        <v>0</v>
      </c>
      <c r="AC53" s="3">
        <f t="shared" si="12"/>
        <v>0</v>
      </c>
      <c r="AD53" s="4">
        <f t="shared" si="13"/>
        <v>0</v>
      </c>
      <c r="AE53" s="3">
        <f t="shared" si="14"/>
        <v>0</v>
      </c>
      <c r="AF53" s="3">
        <f t="shared" si="15"/>
        <v>0</v>
      </c>
      <c r="AH53" s="1">
        <f t="shared" si="36"/>
        <v>2034</v>
      </c>
      <c r="AI53" s="5">
        <f t="shared" si="37"/>
        <v>52</v>
      </c>
      <c r="AJ53" s="3">
        <f t="shared" si="38"/>
        <v>0</v>
      </c>
      <c r="AK53" s="3">
        <f t="shared" si="16"/>
        <v>0</v>
      </c>
      <c r="AL53" s="4">
        <f t="shared" si="17"/>
        <v>0</v>
      </c>
      <c r="AM53" s="3">
        <f t="shared" si="18"/>
        <v>0</v>
      </c>
      <c r="AN53" s="3">
        <f t="shared" si="19"/>
        <v>0</v>
      </c>
      <c r="AP53" s="1">
        <f t="shared" si="39"/>
        <v>2034</v>
      </c>
      <c r="AQ53" s="5">
        <f t="shared" si="40"/>
        <v>52</v>
      </c>
      <c r="AR53" s="3">
        <f t="shared" si="41"/>
        <v>0</v>
      </c>
      <c r="AS53" s="3">
        <f t="shared" si="20"/>
        <v>0</v>
      </c>
      <c r="AT53" s="4">
        <f t="shared" si="21"/>
        <v>0</v>
      </c>
      <c r="AU53" s="3">
        <f t="shared" si="22"/>
        <v>0</v>
      </c>
      <c r="AV53" s="3">
        <f t="shared" si="23"/>
        <v>0</v>
      </c>
    </row>
    <row r="54" spans="1:48" x14ac:dyDescent="0.25">
      <c r="A54" s="1">
        <f t="shared" si="24"/>
        <v>2035</v>
      </c>
      <c r="B54" s="5">
        <f t="shared" si="25"/>
        <v>53</v>
      </c>
      <c r="C54" s="3">
        <f t="shared" si="26"/>
        <v>0</v>
      </c>
      <c r="D54" s="3">
        <f t="shared" si="0"/>
        <v>0</v>
      </c>
      <c r="E54" s="3"/>
      <c r="F54" s="4">
        <f t="shared" si="1"/>
        <v>0</v>
      </c>
      <c r="G54" s="3">
        <f t="shared" si="2"/>
        <v>0</v>
      </c>
      <c r="H54" s="3">
        <f t="shared" si="3"/>
        <v>0</v>
      </c>
      <c r="J54" s="1">
        <f t="shared" si="27"/>
        <v>2035</v>
      </c>
      <c r="K54" s="5">
        <f t="shared" si="28"/>
        <v>53</v>
      </c>
      <c r="L54" s="3">
        <f t="shared" si="29"/>
        <v>0</v>
      </c>
      <c r="M54" s="3">
        <f t="shared" si="4"/>
        <v>0</v>
      </c>
      <c r="N54" s="4">
        <f t="shared" si="5"/>
        <v>0</v>
      </c>
      <c r="O54" s="3">
        <f t="shared" si="6"/>
        <v>0</v>
      </c>
      <c r="P54" s="3">
        <f t="shared" si="7"/>
        <v>0</v>
      </c>
      <c r="R54" s="1">
        <f t="shared" si="30"/>
        <v>2035</v>
      </c>
      <c r="S54" s="5">
        <f t="shared" si="31"/>
        <v>53</v>
      </c>
      <c r="T54" s="3">
        <f t="shared" si="32"/>
        <v>0</v>
      </c>
      <c r="U54" s="3">
        <f t="shared" si="8"/>
        <v>0</v>
      </c>
      <c r="V54" s="4">
        <f t="shared" si="9"/>
        <v>0</v>
      </c>
      <c r="W54" s="3">
        <f t="shared" si="10"/>
        <v>0</v>
      </c>
      <c r="X54" s="3">
        <f t="shared" si="11"/>
        <v>0</v>
      </c>
      <c r="Z54" s="1">
        <f t="shared" si="33"/>
        <v>2035</v>
      </c>
      <c r="AA54" s="5">
        <f t="shared" si="34"/>
        <v>53</v>
      </c>
      <c r="AB54" s="3">
        <f t="shared" si="35"/>
        <v>0</v>
      </c>
      <c r="AC54" s="3">
        <f t="shared" si="12"/>
        <v>0</v>
      </c>
      <c r="AD54" s="4">
        <f t="shared" si="13"/>
        <v>0</v>
      </c>
      <c r="AE54" s="3">
        <f t="shared" si="14"/>
        <v>0</v>
      </c>
      <c r="AF54" s="3">
        <f t="shared" si="15"/>
        <v>0</v>
      </c>
      <c r="AH54" s="1">
        <f t="shared" si="36"/>
        <v>2035</v>
      </c>
      <c r="AI54" s="5">
        <f t="shared" si="37"/>
        <v>53</v>
      </c>
      <c r="AJ54" s="3">
        <f t="shared" si="38"/>
        <v>0</v>
      </c>
      <c r="AK54" s="3">
        <f t="shared" si="16"/>
        <v>0</v>
      </c>
      <c r="AL54" s="4">
        <f t="shared" si="17"/>
        <v>0</v>
      </c>
      <c r="AM54" s="3">
        <f t="shared" si="18"/>
        <v>0</v>
      </c>
      <c r="AN54" s="3">
        <f t="shared" si="19"/>
        <v>0</v>
      </c>
      <c r="AP54" s="1">
        <f t="shared" si="39"/>
        <v>2035</v>
      </c>
      <c r="AQ54" s="5">
        <f t="shared" si="40"/>
        <v>53</v>
      </c>
      <c r="AR54" s="3">
        <f t="shared" si="41"/>
        <v>0</v>
      </c>
      <c r="AS54" s="3">
        <f t="shared" si="20"/>
        <v>0</v>
      </c>
      <c r="AT54" s="4">
        <f t="shared" si="21"/>
        <v>0</v>
      </c>
      <c r="AU54" s="3">
        <f t="shared" si="22"/>
        <v>0</v>
      </c>
      <c r="AV54" s="3">
        <f t="shared" si="23"/>
        <v>0</v>
      </c>
    </row>
    <row r="55" spans="1:48" x14ac:dyDescent="0.25">
      <c r="A55" s="1">
        <f t="shared" si="24"/>
        <v>2036</v>
      </c>
      <c r="B55" s="5">
        <f t="shared" si="25"/>
        <v>54</v>
      </c>
      <c r="C55" s="3">
        <f t="shared" si="26"/>
        <v>0</v>
      </c>
      <c r="D55" s="3">
        <f t="shared" si="0"/>
        <v>0</v>
      </c>
      <c r="E55" s="3"/>
      <c r="F55" s="4">
        <f t="shared" si="1"/>
        <v>0</v>
      </c>
      <c r="G55" s="3">
        <f t="shared" si="2"/>
        <v>0</v>
      </c>
      <c r="H55" s="3">
        <f t="shared" si="3"/>
        <v>0</v>
      </c>
      <c r="J55" s="1">
        <f t="shared" si="27"/>
        <v>2036</v>
      </c>
      <c r="K55" s="5">
        <f t="shared" si="28"/>
        <v>54</v>
      </c>
      <c r="L55" s="3">
        <f t="shared" si="29"/>
        <v>0</v>
      </c>
      <c r="M55" s="3">
        <f t="shared" si="4"/>
        <v>0</v>
      </c>
      <c r="N55" s="4">
        <f t="shared" si="5"/>
        <v>0</v>
      </c>
      <c r="O55" s="3">
        <f t="shared" si="6"/>
        <v>0</v>
      </c>
      <c r="P55" s="3">
        <f t="shared" si="7"/>
        <v>0</v>
      </c>
      <c r="R55" s="1">
        <f t="shared" si="30"/>
        <v>2036</v>
      </c>
      <c r="S55" s="5">
        <f t="shared" si="31"/>
        <v>54</v>
      </c>
      <c r="T55" s="3">
        <f t="shared" si="32"/>
        <v>0</v>
      </c>
      <c r="U55" s="3">
        <f t="shared" si="8"/>
        <v>0</v>
      </c>
      <c r="V55" s="4">
        <f t="shared" si="9"/>
        <v>0</v>
      </c>
      <c r="W55" s="3">
        <f t="shared" si="10"/>
        <v>0</v>
      </c>
      <c r="X55" s="3">
        <f t="shared" si="11"/>
        <v>0</v>
      </c>
      <c r="Z55" s="1">
        <f t="shared" si="33"/>
        <v>2036</v>
      </c>
      <c r="AA55" s="5">
        <f t="shared" si="34"/>
        <v>54</v>
      </c>
      <c r="AB55" s="3">
        <f t="shared" si="35"/>
        <v>0</v>
      </c>
      <c r="AC55" s="3">
        <f t="shared" si="12"/>
        <v>0</v>
      </c>
      <c r="AD55" s="4">
        <f t="shared" si="13"/>
        <v>0</v>
      </c>
      <c r="AE55" s="3">
        <f t="shared" si="14"/>
        <v>0</v>
      </c>
      <c r="AF55" s="3">
        <f t="shared" si="15"/>
        <v>0</v>
      </c>
      <c r="AH55" s="1">
        <f t="shared" si="36"/>
        <v>2036</v>
      </c>
      <c r="AI55" s="5">
        <f t="shared" si="37"/>
        <v>54</v>
      </c>
      <c r="AJ55" s="3">
        <f t="shared" si="38"/>
        <v>0</v>
      </c>
      <c r="AK55" s="3">
        <f t="shared" si="16"/>
        <v>0</v>
      </c>
      <c r="AL55" s="4">
        <f t="shared" si="17"/>
        <v>0</v>
      </c>
      <c r="AM55" s="3">
        <f t="shared" si="18"/>
        <v>0</v>
      </c>
      <c r="AN55" s="3">
        <f t="shared" si="19"/>
        <v>0</v>
      </c>
      <c r="AP55" s="1">
        <f t="shared" si="39"/>
        <v>2036</v>
      </c>
      <c r="AQ55" s="5">
        <f t="shared" si="40"/>
        <v>54</v>
      </c>
      <c r="AR55" s="3">
        <f t="shared" si="41"/>
        <v>0</v>
      </c>
      <c r="AS55" s="3">
        <f t="shared" si="20"/>
        <v>0</v>
      </c>
      <c r="AT55" s="4">
        <f t="shared" si="21"/>
        <v>0</v>
      </c>
      <c r="AU55" s="3">
        <f t="shared" si="22"/>
        <v>0</v>
      </c>
      <c r="AV55" s="3">
        <f t="shared" si="23"/>
        <v>0</v>
      </c>
    </row>
    <row r="56" spans="1:48" x14ac:dyDescent="0.25">
      <c r="A56" s="1">
        <f t="shared" si="24"/>
        <v>2037</v>
      </c>
      <c r="B56" s="5">
        <f t="shared" si="25"/>
        <v>55</v>
      </c>
      <c r="C56" s="3">
        <f t="shared" si="26"/>
        <v>0</v>
      </c>
      <c r="D56" s="3">
        <f t="shared" si="0"/>
        <v>0</v>
      </c>
      <c r="E56" s="3"/>
      <c r="F56" s="4">
        <f t="shared" si="1"/>
        <v>0</v>
      </c>
      <c r="G56" s="3">
        <f t="shared" si="2"/>
        <v>0</v>
      </c>
      <c r="H56" s="3">
        <f t="shared" si="3"/>
        <v>0</v>
      </c>
      <c r="J56" s="1">
        <f t="shared" si="27"/>
        <v>2037</v>
      </c>
      <c r="K56" s="5">
        <f t="shared" si="28"/>
        <v>55</v>
      </c>
      <c r="L56" s="3">
        <f t="shared" si="29"/>
        <v>0</v>
      </c>
      <c r="M56" s="3">
        <f t="shared" si="4"/>
        <v>0</v>
      </c>
      <c r="N56" s="4">
        <f t="shared" si="5"/>
        <v>0</v>
      </c>
      <c r="O56" s="3">
        <f t="shared" si="6"/>
        <v>0</v>
      </c>
      <c r="P56" s="3">
        <f t="shared" si="7"/>
        <v>0</v>
      </c>
      <c r="R56" s="1">
        <f t="shared" si="30"/>
        <v>2037</v>
      </c>
      <c r="S56" s="5">
        <f t="shared" si="31"/>
        <v>55</v>
      </c>
      <c r="T56" s="3">
        <f t="shared" si="32"/>
        <v>0</v>
      </c>
      <c r="U56" s="3">
        <f t="shared" si="8"/>
        <v>0</v>
      </c>
      <c r="V56" s="4">
        <f t="shared" si="9"/>
        <v>0</v>
      </c>
      <c r="W56" s="3">
        <f t="shared" si="10"/>
        <v>0</v>
      </c>
      <c r="X56" s="3">
        <f t="shared" si="11"/>
        <v>0</v>
      </c>
      <c r="Z56" s="1">
        <f t="shared" si="33"/>
        <v>2037</v>
      </c>
      <c r="AA56" s="5">
        <f t="shared" si="34"/>
        <v>55</v>
      </c>
      <c r="AB56" s="3">
        <f t="shared" si="35"/>
        <v>0</v>
      </c>
      <c r="AC56" s="3">
        <f t="shared" si="12"/>
        <v>0</v>
      </c>
      <c r="AD56" s="4">
        <f t="shared" si="13"/>
        <v>0</v>
      </c>
      <c r="AE56" s="3">
        <f t="shared" si="14"/>
        <v>0</v>
      </c>
      <c r="AF56" s="3">
        <f t="shared" si="15"/>
        <v>0</v>
      </c>
      <c r="AH56" s="1">
        <f t="shared" si="36"/>
        <v>2037</v>
      </c>
      <c r="AI56" s="5">
        <f t="shared" si="37"/>
        <v>55</v>
      </c>
      <c r="AJ56" s="3">
        <f t="shared" si="38"/>
        <v>0</v>
      </c>
      <c r="AK56" s="3">
        <f t="shared" si="16"/>
        <v>0</v>
      </c>
      <c r="AL56" s="4">
        <f t="shared" si="17"/>
        <v>0</v>
      </c>
      <c r="AM56" s="3">
        <f t="shared" si="18"/>
        <v>0</v>
      </c>
      <c r="AN56" s="3">
        <f t="shared" si="19"/>
        <v>0</v>
      </c>
      <c r="AP56" s="1">
        <f t="shared" si="39"/>
        <v>2037</v>
      </c>
      <c r="AQ56" s="5">
        <f t="shared" si="40"/>
        <v>55</v>
      </c>
      <c r="AR56" s="3">
        <f t="shared" si="41"/>
        <v>0</v>
      </c>
      <c r="AS56" s="3">
        <f t="shared" si="20"/>
        <v>0</v>
      </c>
      <c r="AT56" s="4">
        <f t="shared" si="21"/>
        <v>0</v>
      </c>
      <c r="AU56" s="3">
        <f t="shared" si="22"/>
        <v>0</v>
      </c>
      <c r="AV56" s="3">
        <f t="shared" si="23"/>
        <v>0</v>
      </c>
    </row>
    <row r="57" spans="1:48" x14ac:dyDescent="0.25">
      <c r="A57" s="1">
        <f t="shared" si="24"/>
        <v>2038</v>
      </c>
      <c r="B57" s="5">
        <f t="shared" si="25"/>
        <v>56</v>
      </c>
      <c r="C57" s="3">
        <f t="shared" si="26"/>
        <v>0</v>
      </c>
      <c r="D57" s="3">
        <f t="shared" si="0"/>
        <v>0</v>
      </c>
      <c r="E57" s="3"/>
      <c r="F57" s="4">
        <f t="shared" si="1"/>
        <v>0</v>
      </c>
      <c r="G57" s="3">
        <f t="shared" si="2"/>
        <v>0</v>
      </c>
      <c r="H57" s="3">
        <f t="shared" si="3"/>
        <v>0</v>
      </c>
      <c r="J57" s="1">
        <f t="shared" si="27"/>
        <v>2038</v>
      </c>
      <c r="K57" s="5">
        <f t="shared" si="28"/>
        <v>56</v>
      </c>
      <c r="L57" s="3">
        <f t="shared" si="29"/>
        <v>0</v>
      </c>
      <c r="M57" s="3">
        <f t="shared" si="4"/>
        <v>0</v>
      </c>
      <c r="N57" s="4">
        <f t="shared" si="5"/>
        <v>0</v>
      </c>
      <c r="O57" s="3">
        <f t="shared" si="6"/>
        <v>0</v>
      </c>
      <c r="P57" s="3">
        <f t="shared" si="7"/>
        <v>0</v>
      </c>
      <c r="R57" s="1">
        <f t="shared" si="30"/>
        <v>2038</v>
      </c>
      <c r="S57" s="5">
        <f t="shared" si="31"/>
        <v>56</v>
      </c>
      <c r="T57" s="3">
        <f t="shared" si="32"/>
        <v>0</v>
      </c>
      <c r="U57" s="3">
        <f t="shared" si="8"/>
        <v>0</v>
      </c>
      <c r="V57" s="4">
        <f t="shared" si="9"/>
        <v>0</v>
      </c>
      <c r="W57" s="3">
        <f t="shared" si="10"/>
        <v>0</v>
      </c>
      <c r="X57" s="3">
        <f t="shared" si="11"/>
        <v>0</v>
      </c>
      <c r="Z57" s="1">
        <f t="shared" si="33"/>
        <v>2038</v>
      </c>
      <c r="AA57" s="5">
        <f t="shared" si="34"/>
        <v>56</v>
      </c>
      <c r="AB57" s="3">
        <f t="shared" si="35"/>
        <v>0</v>
      </c>
      <c r="AC57" s="3">
        <f t="shared" si="12"/>
        <v>0</v>
      </c>
      <c r="AD57" s="4">
        <f t="shared" si="13"/>
        <v>0</v>
      </c>
      <c r="AE57" s="3">
        <f t="shared" si="14"/>
        <v>0</v>
      </c>
      <c r="AF57" s="3">
        <f t="shared" si="15"/>
        <v>0</v>
      </c>
      <c r="AH57" s="1">
        <f t="shared" si="36"/>
        <v>2038</v>
      </c>
      <c r="AI57" s="5">
        <f t="shared" si="37"/>
        <v>56</v>
      </c>
      <c r="AJ57" s="3">
        <f t="shared" si="38"/>
        <v>0</v>
      </c>
      <c r="AK57" s="3">
        <f t="shared" si="16"/>
        <v>0</v>
      </c>
      <c r="AL57" s="4">
        <f t="shared" si="17"/>
        <v>0</v>
      </c>
      <c r="AM57" s="3">
        <f t="shared" si="18"/>
        <v>0</v>
      </c>
      <c r="AN57" s="3">
        <f t="shared" si="19"/>
        <v>0</v>
      </c>
      <c r="AP57" s="1">
        <f t="shared" si="39"/>
        <v>2038</v>
      </c>
      <c r="AQ57" s="5">
        <f t="shared" si="40"/>
        <v>56</v>
      </c>
      <c r="AR57" s="3">
        <f t="shared" si="41"/>
        <v>0</v>
      </c>
      <c r="AS57" s="3">
        <f t="shared" si="20"/>
        <v>0</v>
      </c>
      <c r="AT57" s="4">
        <f t="shared" si="21"/>
        <v>0</v>
      </c>
      <c r="AU57" s="3">
        <f t="shared" si="22"/>
        <v>0</v>
      </c>
      <c r="AV57" s="3">
        <f t="shared" si="23"/>
        <v>0</v>
      </c>
    </row>
    <row r="58" spans="1:48" x14ac:dyDescent="0.25">
      <c r="A58" s="1">
        <f t="shared" si="24"/>
        <v>2039</v>
      </c>
      <c r="B58" s="5">
        <f t="shared" si="25"/>
        <v>57</v>
      </c>
      <c r="C58" s="3">
        <f t="shared" si="26"/>
        <v>0</v>
      </c>
      <c r="D58" s="3">
        <f t="shared" si="0"/>
        <v>0</v>
      </c>
      <c r="E58" s="3"/>
      <c r="F58" s="4">
        <f t="shared" si="1"/>
        <v>0</v>
      </c>
      <c r="G58" s="3">
        <f t="shared" si="2"/>
        <v>0</v>
      </c>
      <c r="H58" s="3">
        <f t="shared" si="3"/>
        <v>0</v>
      </c>
      <c r="J58" s="1">
        <f t="shared" si="27"/>
        <v>2039</v>
      </c>
      <c r="K58" s="5">
        <f t="shared" si="28"/>
        <v>57</v>
      </c>
      <c r="L58" s="3">
        <f t="shared" si="29"/>
        <v>0</v>
      </c>
      <c r="M58" s="3">
        <f t="shared" si="4"/>
        <v>0</v>
      </c>
      <c r="N58" s="4">
        <f t="shared" si="5"/>
        <v>0</v>
      </c>
      <c r="O58" s="3">
        <f t="shared" si="6"/>
        <v>0</v>
      </c>
      <c r="P58" s="3">
        <f t="shared" si="7"/>
        <v>0</v>
      </c>
      <c r="R58" s="1">
        <f t="shared" si="30"/>
        <v>2039</v>
      </c>
      <c r="S58" s="5">
        <f t="shared" si="31"/>
        <v>57</v>
      </c>
      <c r="T58" s="3">
        <f t="shared" si="32"/>
        <v>0</v>
      </c>
      <c r="U58" s="3">
        <f t="shared" si="8"/>
        <v>0</v>
      </c>
      <c r="V58" s="4">
        <f t="shared" si="9"/>
        <v>0</v>
      </c>
      <c r="W58" s="3">
        <f t="shared" si="10"/>
        <v>0</v>
      </c>
      <c r="X58" s="3">
        <f t="shared" si="11"/>
        <v>0</v>
      </c>
      <c r="Z58" s="1">
        <f t="shared" si="33"/>
        <v>2039</v>
      </c>
      <c r="AA58" s="5">
        <f t="shared" si="34"/>
        <v>57</v>
      </c>
      <c r="AB58" s="3">
        <f t="shared" si="35"/>
        <v>0</v>
      </c>
      <c r="AC58" s="3">
        <f t="shared" si="12"/>
        <v>0</v>
      </c>
      <c r="AD58" s="4">
        <f t="shared" si="13"/>
        <v>0</v>
      </c>
      <c r="AE58" s="3">
        <f t="shared" si="14"/>
        <v>0</v>
      </c>
      <c r="AF58" s="3">
        <f t="shared" si="15"/>
        <v>0</v>
      </c>
      <c r="AH58" s="1">
        <f t="shared" si="36"/>
        <v>2039</v>
      </c>
      <c r="AI58" s="5">
        <f t="shared" si="37"/>
        <v>57</v>
      </c>
      <c r="AJ58" s="3">
        <f t="shared" si="38"/>
        <v>0</v>
      </c>
      <c r="AK58" s="3">
        <f t="shared" si="16"/>
        <v>0</v>
      </c>
      <c r="AL58" s="4">
        <f t="shared" si="17"/>
        <v>0</v>
      </c>
      <c r="AM58" s="3">
        <f t="shared" si="18"/>
        <v>0</v>
      </c>
      <c r="AN58" s="3">
        <f t="shared" si="19"/>
        <v>0</v>
      </c>
      <c r="AP58" s="1">
        <f t="shared" si="39"/>
        <v>2039</v>
      </c>
      <c r="AQ58" s="5">
        <f t="shared" si="40"/>
        <v>57</v>
      </c>
      <c r="AR58" s="3">
        <f t="shared" si="41"/>
        <v>0</v>
      </c>
      <c r="AS58" s="3">
        <f t="shared" si="20"/>
        <v>0</v>
      </c>
      <c r="AT58" s="4">
        <f t="shared" si="21"/>
        <v>0</v>
      </c>
      <c r="AU58" s="3">
        <f t="shared" si="22"/>
        <v>0</v>
      </c>
      <c r="AV58" s="3">
        <f t="shared" si="23"/>
        <v>0</v>
      </c>
    </row>
    <row r="59" spans="1:48" x14ac:dyDescent="0.25">
      <c r="A59" s="1">
        <f t="shared" si="24"/>
        <v>2040</v>
      </c>
      <c r="B59" s="5">
        <f t="shared" si="25"/>
        <v>58</v>
      </c>
      <c r="C59" s="3">
        <f t="shared" si="26"/>
        <v>0</v>
      </c>
      <c r="D59" s="3">
        <f t="shared" si="0"/>
        <v>0</v>
      </c>
      <c r="E59" s="3"/>
      <c r="F59" s="4">
        <f t="shared" si="1"/>
        <v>0</v>
      </c>
      <c r="G59" s="3">
        <f t="shared" si="2"/>
        <v>0</v>
      </c>
      <c r="H59" s="3">
        <f t="shared" si="3"/>
        <v>0</v>
      </c>
      <c r="J59" s="1">
        <f t="shared" si="27"/>
        <v>2040</v>
      </c>
      <c r="K59" s="5">
        <f t="shared" si="28"/>
        <v>58</v>
      </c>
      <c r="L59" s="3">
        <f t="shared" si="29"/>
        <v>0</v>
      </c>
      <c r="M59" s="3">
        <f t="shared" si="4"/>
        <v>0</v>
      </c>
      <c r="N59" s="4">
        <f t="shared" si="5"/>
        <v>0</v>
      </c>
      <c r="O59" s="3">
        <f t="shared" si="6"/>
        <v>0</v>
      </c>
      <c r="P59" s="3">
        <f t="shared" si="7"/>
        <v>0</v>
      </c>
      <c r="R59" s="1">
        <f t="shared" si="30"/>
        <v>2040</v>
      </c>
      <c r="S59" s="5">
        <f t="shared" si="31"/>
        <v>58</v>
      </c>
      <c r="T59" s="3">
        <f t="shared" si="32"/>
        <v>0</v>
      </c>
      <c r="U59" s="3">
        <f t="shared" si="8"/>
        <v>0</v>
      </c>
      <c r="V59" s="4">
        <f t="shared" si="9"/>
        <v>0</v>
      </c>
      <c r="W59" s="3">
        <f t="shared" si="10"/>
        <v>0</v>
      </c>
      <c r="X59" s="3">
        <f t="shared" si="11"/>
        <v>0</v>
      </c>
      <c r="Z59" s="1">
        <f t="shared" si="33"/>
        <v>2040</v>
      </c>
      <c r="AA59" s="5">
        <f t="shared" si="34"/>
        <v>58</v>
      </c>
      <c r="AB59" s="3">
        <f t="shared" si="35"/>
        <v>0</v>
      </c>
      <c r="AC59" s="3">
        <f t="shared" si="12"/>
        <v>0</v>
      </c>
      <c r="AD59" s="4">
        <f t="shared" si="13"/>
        <v>0</v>
      </c>
      <c r="AE59" s="3">
        <f t="shared" si="14"/>
        <v>0</v>
      </c>
      <c r="AF59" s="3">
        <f t="shared" si="15"/>
        <v>0</v>
      </c>
      <c r="AH59" s="1">
        <f t="shared" si="36"/>
        <v>2040</v>
      </c>
      <c r="AI59" s="5">
        <f t="shared" si="37"/>
        <v>58</v>
      </c>
      <c r="AJ59" s="3">
        <f t="shared" si="38"/>
        <v>0</v>
      </c>
      <c r="AK59" s="3">
        <f t="shared" si="16"/>
        <v>0</v>
      </c>
      <c r="AL59" s="4">
        <f t="shared" si="17"/>
        <v>0</v>
      </c>
      <c r="AM59" s="3">
        <f t="shared" si="18"/>
        <v>0</v>
      </c>
      <c r="AN59" s="3">
        <f t="shared" si="19"/>
        <v>0</v>
      </c>
      <c r="AP59" s="1">
        <f t="shared" si="39"/>
        <v>2040</v>
      </c>
      <c r="AQ59" s="5">
        <f t="shared" si="40"/>
        <v>58</v>
      </c>
      <c r="AR59" s="3">
        <f t="shared" si="41"/>
        <v>0</v>
      </c>
      <c r="AS59" s="3">
        <f t="shared" si="20"/>
        <v>0</v>
      </c>
      <c r="AT59" s="4">
        <f t="shared" si="21"/>
        <v>0</v>
      </c>
      <c r="AU59" s="3">
        <f t="shared" si="22"/>
        <v>0</v>
      </c>
      <c r="AV59" s="3">
        <f t="shared" si="23"/>
        <v>0</v>
      </c>
    </row>
    <row r="60" spans="1:48" x14ac:dyDescent="0.25">
      <c r="A60" s="1">
        <f t="shared" si="24"/>
        <v>2041</v>
      </c>
      <c r="B60" s="5">
        <f t="shared" si="25"/>
        <v>59</v>
      </c>
      <c r="C60" s="3">
        <f t="shared" si="26"/>
        <v>0</v>
      </c>
      <c r="D60" s="3">
        <f t="shared" si="0"/>
        <v>0</v>
      </c>
      <c r="E60" s="3"/>
      <c r="F60" s="4">
        <f t="shared" si="1"/>
        <v>0</v>
      </c>
      <c r="G60" s="3">
        <f t="shared" si="2"/>
        <v>0</v>
      </c>
      <c r="H60" s="3">
        <f t="shared" si="3"/>
        <v>0</v>
      </c>
      <c r="J60" s="1">
        <f t="shared" si="27"/>
        <v>2041</v>
      </c>
      <c r="K60" s="5">
        <f t="shared" si="28"/>
        <v>59</v>
      </c>
      <c r="L60" s="3">
        <f t="shared" si="29"/>
        <v>0</v>
      </c>
      <c r="M60" s="3">
        <f t="shared" si="4"/>
        <v>0</v>
      </c>
      <c r="N60" s="4">
        <f t="shared" si="5"/>
        <v>0</v>
      </c>
      <c r="O60" s="3">
        <f t="shared" si="6"/>
        <v>0</v>
      </c>
      <c r="P60" s="3">
        <f t="shared" si="7"/>
        <v>0</v>
      </c>
      <c r="R60" s="1">
        <f t="shared" si="30"/>
        <v>2041</v>
      </c>
      <c r="S60" s="5">
        <f t="shared" si="31"/>
        <v>59</v>
      </c>
      <c r="T60" s="3">
        <f t="shared" si="32"/>
        <v>0</v>
      </c>
      <c r="U60" s="3">
        <f t="shared" si="8"/>
        <v>0</v>
      </c>
      <c r="V60" s="4">
        <f t="shared" si="9"/>
        <v>0</v>
      </c>
      <c r="W60" s="3">
        <f t="shared" si="10"/>
        <v>0</v>
      </c>
      <c r="X60" s="3">
        <f t="shared" si="11"/>
        <v>0</v>
      </c>
      <c r="Z60" s="1">
        <f t="shared" si="33"/>
        <v>2041</v>
      </c>
      <c r="AA60" s="5">
        <f t="shared" si="34"/>
        <v>59</v>
      </c>
      <c r="AB60" s="3">
        <f t="shared" si="35"/>
        <v>0</v>
      </c>
      <c r="AC60" s="3">
        <f t="shared" si="12"/>
        <v>0</v>
      </c>
      <c r="AD60" s="4">
        <f t="shared" si="13"/>
        <v>0</v>
      </c>
      <c r="AE60" s="3">
        <f t="shared" si="14"/>
        <v>0</v>
      </c>
      <c r="AF60" s="3">
        <f t="shared" si="15"/>
        <v>0</v>
      </c>
      <c r="AH60" s="1">
        <f t="shared" si="36"/>
        <v>2041</v>
      </c>
      <c r="AI60" s="5">
        <f t="shared" si="37"/>
        <v>59</v>
      </c>
      <c r="AJ60" s="3">
        <f t="shared" si="38"/>
        <v>0</v>
      </c>
      <c r="AK60" s="3">
        <f t="shared" si="16"/>
        <v>0</v>
      </c>
      <c r="AL60" s="4">
        <f t="shared" si="17"/>
        <v>0</v>
      </c>
      <c r="AM60" s="3">
        <f t="shared" si="18"/>
        <v>0</v>
      </c>
      <c r="AN60" s="3">
        <f t="shared" si="19"/>
        <v>0</v>
      </c>
      <c r="AP60" s="1">
        <f t="shared" si="39"/>
        <v>2041</v>
      </c>
      <c r="AQ60" s="5">
        <f t="shared" si="40"/>
        <v>59</v>
      </c>
      <c r="AR60" s="3">
        <f t="shared" si="41"/>
        <v>0</v>
      </c>
      <c r="AS60" s="3">
        <f t="shared" si="20"/>
        <v>0</v>
      </c>
      <c r="AT60" s="4">
        <f t="shared" si="21"/>
        <v>0</v>
      </c>
      <c r="AU60" s="3">
        <f t="shared" si="22"/>
        <v>0</v>
      </c>
      <c r="AV60" s="3">
        <f t="shared" si="23"/>
        <v>0</v>
      </c>
    </row>
    <row r="61" spans="1:48" x14ac:dyDescent="0.25">
      <c r="A61" s="1">
        <f t="shared" si="24"/>
        <v>2042</v>
      </c>
      <c r="B61" s="5">
        <f t="shared" si="25"/>
        <v>60</v>
      </c>
      <c r="C61" s="3">
        <f t="shared" si="26"/>
        <v>0</v>
      </c>
      <c r="D61" s="3">
        <f t="shared" si="0"/>
        <v>0</v>
      </c>
      <c r="E61" s="3"/>
      <c r="F61" s="4">
        <f t="shared" si="1"/>
        <v>0</v>
      </c>
      <c r="G61" s="3">
        <f t="shared" si="2"/>
        <v>0</v>
      </c>
      <c r="H61" s="3">
        <f t="shared" si="3"/>
        <v>0</v>
      </c>
      <c r="J61" s="1">
        <f t="shared" si="27"/>
        <v>2042</v>
      </c>
      <c r="K61" s="5">
        <f t="shared" si="28"/>
        <v>60</v>
      </c>
      <c r="L61" s="3">
        <f t="shared" si="29"/>
        <v>0</v>
      </c>
      <c r="M61" s="3">
        <f t="shared" si="4"/>
        <v>0</v>
      </c>
      <c r="N61" s="4">
        <f t="shared" si="5"/>
        <v>0</v>
      </c>
      <c r="O61" s="3">
        <f t="shared" si="6"/>
        <v>0</v>
      </c>
      <c r="P61" s="3">
        <f t="shared" si="7"/>
        <v>0</v>
      </c>
      <c r="R61" s="1">
        <f t="shared" si="30"/>
        <v>2042</v>
      </c>
      <c r="S61" s="5">
        <f t="shared" si="31"/>
        <v>60</v>
      </c>
      <c r="T61" s="3">
        <f t="shared" si="32"/>
        <v>0</v>
      </c>
      <c r="U61" s="3">
        <f t="shared" si="8"/>
        <v>0</v>
      </c>
      <c r="V61" s="4">
        <f t="shared" si="9"/>
        <v>0</v>
      </c>
      <c r="W61" s="3">
        <f t="shared" si="10"/>
        <v>0</v>
      </c>
      <c r="X61" s="3">
        <f t="shared" si="11"/>
        <v>0</v>
      </c>
      <c r="Z61" s="1">
        <f t="shared" si="33"/>
        <v>2042</v>
      </c>
      <c r="AA61" s="5">
        <f t="shared" si="34"/>
        <v>60</v>
      </c>
      <c r="AB61" s="3">
        <f t="shared" si="35"/>
        <v>0</v>
      </c>
      <c r="AC61" s="3">
        <f t="shared" si="12"/>
        <v>0</v>
      </c>
      <c r="AD61" s="4">
        <f t="shared" si="13"/>
        <v>0</v>
      </c>
      <c r="AE61" s="3">
        <f t="shared" si="14"/>
        <v>0</v>
      </c>
      <c r="AF61" s="3">
        <f t="shared" si="15"/>
        <v>0</v>
      </c>
      <c r="AH61" s="1">
        <f t="shared" si="36"/>
        <v>2042</v>
      </c>
      <c r="AI61" s="5">
        <f t="shared" si="37"/>
        <v>60</v>
      </c>
      <c r="AJ61" s="3">
        <f t="shared" si="38"/>
        <v>0</v>
      </c>
      <c r="AK61" s="3">
        <f t="shared" si="16"/>
        <v>0</v>
      </c>
      <c r="AL61" s="4">
        <f t="shared" si="17"/>
        <v>0</v>
      </c>
      <c r="AM61" s="3">
        <f t="shared" si="18"/>
        <v>0</v>
      </c>
      <c r="AN61" s="3">
        <f t="shared" si="19"/>
        <v>0</v>
      </c>
      <c r="AP61" s="1">
        <f t="shared" si="39"/>
        <v>2042</v>
      </c>
      <c r="AQ61" s="5">
        <f t="shared" si="40"/>
        <v>60</v>
      </c>
      <c r="AR61" s="3">
        <f t="shared" si="41"/>
        <v>0</v>
      </c>
      <c r="AS61" s="3">
        <f t="shared" si="20"/>
        <v>0</v>
      </c>
      <c r="AT61" s="4">
        <f t="shared" si="21"/>
        <v>0</v>
      </c>
      <c r="AU61" s="3">
        <f t="shared" si="22"/>
        <v>0</v>
      </c>
      <c r="AV61" s="3">
        <f t="shared" si="23"/>
        <v>0</v>
      </c>
    </row>
    <row r="62" spans="1:48" x14ac:dyDescent="0.25">
      <c r="A62" s="1">
        <f t="shared" si="24"/>
        <v>2043</v>
      </c>
      <c r="B62" s="5">
        <f t="shared" si="25"/>
        <v>61</v>
      </c>
      <c r="C62" s="3">
        <f t="shared" si="26"/>
        <v>0</v>
      </c>
      <c r="D62" s="3">
        <f t="shared" si="0"/>
        <v>0</v>
      </c>
      <c r="E62" s="3"/>
      <c r="F62" s="4">
        <f t="shared" si="1"/>
        <v>0</v>
      </c>
      <c r="G62" s="3">
        <f t="shared" si="2"/>
        <v>0</v>
      </c>
      <c r="H62" s="3">
        <f t="shared" si="3"/>
        <v>0</v>
      </c>
      <c r="J62" s="1">
        <f t="shared" si="27"/>
        <v>2043</v>
      </c>
      <c r="K62" s="5">
        <f t="shared" si="28"/>
        <v>61</v>
      </c>
      <c r="L62" s="3">
        <f t="shared" si="29"/>
        <v>0</v>
      </c>
      <c r="M62" s="3">
        <f t="shared" si="4"/>
        <v>0</v>
      </c>
      <c r="N62" s="4">
        <f t="shared" si="5"/>
        <v>0</v>
      </c>
      <c r="O62" s="3">
        <f t="shared" si="6"/>
        <v>0</v>
      </c>
      <c r="P62" s="3">
        <f t="shared" si="7"/>
        <v>0</v>
      </c>
      <c r="R62" s="1">
        <f t="shared" si="30"/>
        <v>2043</v>
      </c>
      <c r="S62" s="5">
        <f t="shared" si="31"/>
        <v>61</v>
      </c>
      <c r="T62" s="3">
        <f t="shared" si="32"/>
        <v>0</v>
      </c>
      <c r="U62" s="3">
        <f t="shared" si="8"/>
        <v>0</v>
      </c>
      <c r="V62" s="4">
        <f t="shared" si="9"/>
        <v>0</v>
      </c>
      <c r="W62" s="3">
        <f t="shared" si="10"/>
        <v>0</v>
      </c>
      <c r="X62" s="3">
        <f t="shared" si="11"/>
        <v>0</v>
      </c>
      <c r="Z62" s="1">
        <f t="shared" si="33"/>
        <v>2043</v>
      </c>
      <c r="AA62" s="5">
        <f t="shared" si="34"/>
        <v>61</v>
      </c>
      <c r="AB62" s="3">
        <f t="shared" si="35"/>
        <v>0</v>
      </c>
      <c r="AC62" s="3">
        <f t="shared" si="12"/>
        <v>0</v>
      </c>
      <c r="AD62" s="4">
        <f t="shared" si="13"/>
        <v>0</v>
      </c>
      <c r="AE62" s="3">
        <f t="shared" si="14"/>
        <v>0</v>
      </c>
      <c r="AF62" s="3">
        <f t="shared" si="15"/>
        <v>0</v>
      </c>
      <c r="AH62" s="1">
        <f t="shared" si="36"/>
        <v>2043</v>
      </c>
      <c r="AI62" s="5">
        <f t="shared" si="37"/>
        <v>61</v>
      </c>
      <c r="AJ62" s="3">
        <f t="shared" si="38"/>
        <v>0</v>
      </c>
      <c r="AK62" s="3">
        <f t="shared" si="16"/>
        <v>0</v>
      </c>
      <c r="AL62" s="4">
        <f t="shared" si="17"/>
        <v>0</v>
      </c>
      <c r="AM62" s="3">
        <f t="shared" si="18"/>
        <v>0</v>
      </c>
      <c r="AN62" s="3">
        <f t="shared" si="19"/>
        <v>0</v>
      </c>
      <c r="AP62" s="1">
        <f t="shared" si="39"/>
        <v>2043</v>
      </c>
      <c r="AQ62" s="5">
        <f t="shared" si="40"/>
        <v>61</v>
      </c>
      <c r="AR62" s="3">
        <f t="shared" si="41"/>
        <v>0</v>
      </c>
      <c r="AS62" s="3">
        <f t="shared" si="20"/>
        <v>0</v>
      </c>
      <c r="AT62" s="4">
        <f t="shared" si="21"/>
        <v>0</v>
      </c>
      <c r="AU62" s="3">
        <f t="shared" si="22"/>
        <v>0</v>
      </c>
      <c r="AV62" s="3">
        <f t="shared" si="23"/>
        <v>0</v>
      </c>
    </row>
    <row r="63" spans="1:48" x14ac:dyDescent="0.25">
      <c r="A63" s="1">
        <f t="shared" si="24"/>
        <v>2044</v>
      </c>
      <c r="B63" s="5">
        <f t="shared" si="25"/>
        <v>62</v>
      </c>
      <c r="C63" s="3">
        <f t="shared" si="26"/>
        <v>0</v>
      </c>
      <c r="D63" s="3">
        <f t="shared" si="0"/>
        <v>0</v>
      </c>
      <c r="E63" s="3"/>
      <c r="F63" s="4">
        <f t="shared" si="1"/>
        <v>0</v>
      </c>
      <c r="G63" s="3">
        <f t="shared" si="2"/>
        <v>0</v>
      </c>
      <c r="H63" s="3">
        <f t="shared" si="3"/>
        <v>0</v>
      </c>
      <c r="J63" s="1">
        <f t="shared" si="27"/>
        <v>2044</v>
      </c>
      <c r="K63" s="5">
        <f t="shared" si="28"/>
        <v>62</v>
      </c>
      <c r="L63" s="3">
        <f t="shared" si="29"/>
        <v>0</v>
      </c>
      <c r="M63" s="3">
        <f t="shared" si="4"/>
        <v>0</v>
      </c>
      <c r="N63" s="4">
        <f t="shared" si="5"/>
        <v>0</v>
      </c>
      <c r="O63" s="3">
        <f t="shared" si="6"/>
        <v>0</v>
      </c>
      <c r="P63" s="3">
        <f t="shared" si="7"/>
        <v>0</v>
      </c>
      <c r="R63" s="1">
        <f t="shared" si="30"/>
        <v>2044</v>
      </c>
      <c r="S63" s="5">
        <f t="shared" si="31"/>
        <v>62</v>
      </c>
      <c r="T63" s="3">
        <f t="shared" si="32"/>
        <v>0</v>
      </c>
      <c r="U63" s="3">
        <f t="shared" si="8"/>
        <v>0</v>
      </c>
      <c r="V63" s="4">
        <f t="shared" si="9"/>
        <v>0</v>
      </c>
      <c r="W63" s="3">
        <f t="shared" si="10"/>
        <v>0</v>
      </c>
      <c r="X63" s="3">
        <f t="shared" si="11"/>
        <v>0</v>
      </c>
      <c r="Z63" s="1">
        <f t="shared" si="33"/>
        <v>2044</v>
      </c>
      <c r="AA63" s="5">
        <f t="shared" si="34"/>
        <v>62</v>
      </c>
      <c r="AB63" s="3">
        <f t="shared" si="35"/>
        <v>0</v>
      </c>
      <c r="AC63" s="3">
        <f t="shared" si="12"/>
        <v>0</v>
      </c>
      <c r="AD63" s="4">
        <f t="shared" si="13"/>
        <v>0</v>
      </c>
      <c r="AE63" s="3">
        <f t="shared" si="14"/>
        <v>0</v>
      </c>
      <c r="AF63" s="3">
        <f t="shared" si="15"/>
        <v>0</v>
      </c>
      <c r="AH63" s="1">
        <f t="shared" si="36"/>
        <v>2044</v>
      </c>
      <c r="AI63" s="5">
        <f t="shared" si="37"/>
        <v>62</v>
      </c>
      <c r="AJ63" s="3">
        <f t="shared" si="38"/>
        <v>0</v>
      </c>
      <c r="AK63" s="3">
        <f t="shared" si="16"/>
        <v>0</v>
      </c>
      <c r="AL63" s="4">
        <f t="shared" si="17"/>
        <v>0</v>
      </c>
      <c r="AM63" s="3">
        <f t="shared" si="18"/>
        <v>0</v>
      </c>
      <c r="AN63" s="3">
        <f t="shared" si="19"/>
        <v>0</v>
      </c>
      <c r="AP63" s="1">
        <f t="shared" si="39"/>
        <v>2044</v>
      </c>
      <c r="AQ63" s="5">
        <f t="shared" si="40"/>
        <v>62</v>
      </c>
      <c r="AR63" s="3">
        <f t="shared" si="41"/>
        <v>0</v>
      </c>
      <c r="AS63" s="3">
        <f t="shared" si="20"/>
        <v>0</v>
      </c>
      <c r="AT63" s="4">
        <f t="shared" si="21"/>
        <v>0</v>
      </c>
      <c r="AU63" s="3">
        <f t="shared" si="22"/>
        <v>0</v>
      </c>
      <c r="AV63" s="3">
        <f t="shared" si="23"/>
        <v>0</v>
      </c>
    </row>
    <row r="64" spans="1:48" x14ac:dyDescent="0.25">
      <c r="A64" s="1">
        <f t="shared" si="24"/>
        <v>2045</v>
      </c>
      <c r="B64" s="5">
        <f t="shared" si="25"/>
        <v>63</v>
      </c>
      <c r="C64" s="3">
        <f t="shared" si="26"/>
        <v>0</v>
      </c>
      <c r="D64" s="3">
        <f t="shared" si="0"/>
        <v>0</v>
      </c>
      <c r="E64" s="3"/>
      <c r="F64" s="4">
        <f t="shared" si="1"/>
        <v>0</v>
      </c>
      <c r="G64" s="3">
        <f t="shared" si="2"/>
        <v>0</v>
      </c>
      <c r="H64" s="3">
        <f t="shared" si="3"/>
        <v>0</v>
      </c>
      <c r="J64" s="1">
        <f t="shared" si="27"/>
        <v>2045</v>
      </c>
      <c r="K64" s="5">
        <f t="shared" si="28"/>
        <v>63</v>
      </c>
      <c r="L64" s="3">
        <f t="shared" si="29"/>
        <v>0</v>
      </c>
      <c r="M64" s="3">
        <f t="shared" si="4"/>
        <v>0</v>
      </c>
      <c r="N64" s="4">
        <f t="shared" si="5"/>
        <v>0</v>
      </c>
      <c r="O64" s="3">
        <f t="shared" si="6"/>
        <v>0</v>
      </c>
      <c r="P64" s="3">
        <f t="shared" si="7"/>
        <v>0</v>
      </c>
      <c r="R64" s="1">
        <f t="shared" si="30"/>
        <v>2045</v>
      </c>
      <c r="S64" s="5">
        <f t="shared" si="31"/>
        <v>63</v>
      </c>
      <c r="T64" s="3">
        <f t="shared" si="32"/>
        <v>0</v>
      </c>
      <c r="U64" s="3">
        <f t="shared" si="8"/>
        <v>0</v>
      </c>
      <c r="V64" s="4">
        <f t="shared" si="9"/>
        <v>0</v>
      </c>
      <c r="W64" s="3">
        <f t="shared" si="10"/>
        <v>0</v>
      </c>
      <c r="X64" s="3">
        <f t="shared" si="11"/>
        <v>0</v>
      </c>
      <c r="Z64" s="1">
        <f t="shared" si="33"/>
        <v>2045</v>
      </c>
      <c r="AA64" s="5">
        <f t="shared" si="34"/>
        <v>63</v>
      </c>
      <c r="AB64" s="3">
        <f t="shared" si="35"/>
        <v>0</v>
      </c>
      <c r="AC64" s="3">
        <f t="shared" si="12"/>
        <v>0</v>
      </c>
      <c r="AD64" s="4">
        <f t="shared" si="13"/>
        <v>0</v>
      </c>
      <c r="AE64" s="3">
        <f t="shared" si="14"/>
        <v>0</v>
      </c>
      <c r="AF64" s="3">
        <f t="shared" si="15"/>
        <v>0</v>
      </c>
      <c r="AH64" s="1">
        <f t="shared" si="36"/>
        <v>2045</v>
      </c>
      <c r="AI64" s="5">
        <f t="shared" si="37"/>
        <v>63</v>
      </c>
      <c r="AJ64" s="3">
        <f t="shared" si="38"/>
        <v>0</v>
      </c>
      <c r="AK64" s="3">
        <f t="shared" si="16"/>
        <v>0</v>
      </c>
      <c r="AL64" s="4">
        <f t="shared" si="17"/>
        <v>0</v>
      </c>
      <c r="AM64" s="3">
        <f t="shared" si="18"/>
        <v>0</v>
      </c>
      <c r="AN64" s="3">
        <f t="shared" si="19"/>
        <v>0</v>
      </c>
      <c r="AP64" s="1">
        <f t="shared" si="39"/>
        <v>2045</v>
      </c>
      <c r="AQ64" s="5">
        <f t="shared" si="40"/>
        <v>63</v>
      </c>
      <c r="AR64" s="3">
        <f t="shared" si="41"/>
        <v>0</v>
      </c>
      <c r="AS64" s="3">
        <f t="shared" si="20"/>
        <v>0</v>
      </c>
      <c r="AT64" s="4">
        <f t="shared" si="21"/>
        <v>0</v>
      </c>
      <c r="AU64" s="3">
        <f t="shared" si="22"/>
        <v>0</v>
      </c>
      <c r="AV64" s="3">
        <f t="shared" si="23"/>
        <v>0</v>
      </c>
    </row>
    <row r="65" spans="1:48" x14ac:dyDescent="0.25">
      <c r="A65" s="1">
        <f t="shared" si="24"/>
        <v>2046</v>
      </c>
      <c r="B65" s="5">
        <f t="shared" si="25"/>
        <v>64</v>
      </c>
      <c r="C65" s="3">
        <f t="shared" si="26"/>
        <v>0</v>
      </c>
      <c r="D65" s="3">
        <f t="shared" si="0"/>
        <v>0</v>
      </c>
      <c r="E65" s="3"/>
      <c r="F65" s="4">
        <f t="shared" si="1"/>
        <v>0</v>
      </c>
      <c r="G65" s="3">
        <f t="shared" si="2"/>
        <v>0</v>
      </c>
      <c r="H65" s="3">
        <f t="shared" si="3"/>
        <v>0</v>
      </c>
      <c r="J65" s="1">
        <f t="shared" si="27"/>
        <v>2046</v>
      </c>
      <c r="K65" s="5">
        <f t="shared" si="28"/>
        <v>64</v>
      </c>
      <c r="L65" s="3">
        <f t="shared" si="29"/>
        <v>0</v>
      </c>
      <c r="M65" s="3">
        <f t="shared" si="4"/>
        <v>0</v>
      </c>
      <c r="N65" s="4">
        <f t="shared" si="5"/>
        <v>0</v>
      </c>
      <c r="O65" s="3">
        <f t="shared" si="6"/>
        <v>0</v>
      </c>
      <c r="P65" s="3">
        <f t="shared" si="7"/>
        <v>0</v>
      </c>
      <c r="R65" s="1">
        <f t="shared" si="30"/>
        <v>2046</v>
      </c>
      <c r="S65" s="5">
        <f t="shared" si="31"/>
        <v>64</v>
      </c>
      <c r="T65" s="3">
        <f t="shared" si="32"/>
        <v>0</v>
      </c>
      <c r="U65" s="3">
        <f t="shared" si="8"/>
        <v>0</v>
      </c>
      <c r="V65" s="4">
        <f t="shared" si="9"/>
        <v>0</v>
      </c>
      <c r="W65" s="3">
        <f t="shared" si="10"/>
        <v>0</v>
      </c>
      <c r="X65" s="3">
        <f t="shared" si="11"/>
        <v>0</v>
      </c>
      <c r="Z65" s="1">
        <f t="shared" si="33"/>
        <v>2046</v>
      </c>
      <c r="AA65" s="5">
        <f t="shared" si="34"/>
        <v>64</v>
      </c>
      <c r="AB65" s="3">
        <f t="shared" si="35"/>
        <v>0</v>
      </c>
      <c r="AC65" s="3">
        <f t="shared" si="12"/>
        <v>0</v>
      </c>
      <c r="AD65" s="4">
        <f t="shared" si="13"/>
        <v>0</v>
      </c>
      <c r="AE65" s="3">
        <f t="shared" si="14"/>
        <v>0</v>
      </c>
      <c r="AF65" s="3">
        <f t="shared" si="15"/>
        <v>0</v>
      </c>
      <c r="AH65" s="1">
        <f t="shared" si="36"/>
        <v>2046</v>
      </c>
      <c r="AI65" s="5">
        <f t="shared" si="37"/>
        <v>64</v>
      </c>
      <c r="AJ65" s="3">
        <f t="shared" si="38"/>
        <v>0</v>
      </c>
      <c r="AK65" s="3">
        <f t="shared" si="16"/>
        <v>0</v>
      </c>
      <c r="AL65" s="4">
        <f t="shared" si="17"/>
        <v>0</v>
      </c>
      <c r="AM65" s="3">
        <f t="shared" si="18"/>
        <v>0</v>
      </c>
      <c r="AN65" s="3">
        <f t="shared" si="19"/>
        <v>0</v>
      </c>
      <c r="AP65" s="1">
        <f t="shared" si="39"/>
        <v>2046</v>
      </c>
      <c r="AQ65" s="5">
        <f t="shared" si="40"/>
        <v>64</v>
      </c>
      <c r="AR65" s="3">
        <f t="shared" si="41"/>
        <v>0</v>
      </c>
      <c r="AS65" s="3">
        <f t="shared" si="20"/>
        <v>0</v>
      </c>
      <c r="AT65" s="4">
        <f t="shared" si="21"/>
        <v>0</v>
      </c>
      <c r="AU65" s="3">
        <f t="shared" si="22"/>
        <v>0</v>
      </c>
      <c r="AV65" s="3">
        <f t="shared" si="23"/>
        <v>0</v>
      </c>
    </row>
    <row r="66" spans="1:48" x14ac:dyDescent="0.25">
      <c r="A66" s="1">
        <f t="shared" si="24"/>
        <v>2047</v>
      </c>
      <c r="B66" s="5">
        <f t="shared" si="25"/>
        <v>65</v>
      </c>
      <c r="C66" s="3">
        <f t="shared" si="26"/>
        <v>0</v>
      </c>
      <c r="D66" s="3">
        <f t="shared" si="0"/>
        <v>0</v>
      </c>
      <c r="E66" s="3"/>
      <c r="F66" s="4">
        <f t="shared" si="1"/>
        <v>0</v>
      </c>
      <c r="G66" s="3">
        <f t="shared" si="2"/>
        <v>0</v>
      </c>
      <c r="H66" s="3">
        <f t="shared" si="3"/>
        <v>0</v>
      </c>
      <c r="J66" s="1">
        <f t="shared" si="27"/>
        <v>2047</v>
      </c>
      <c r="K66" s="5">
        <f t="shared" si="28"/>
        <v>65</v>
      </c>
      <c r="L66" s="3">
        <f t="shared" si="29"/>
        <v>0</v>
      </c>
      <c r="M66" s="3">
        <f t="shared" si="4"/>
        <v>0</v>
      </c>
      <c r="N66" s="4">
        <f t="shared" si="5"/>
        <v>0</v>
      </c>
      <c r="O66" s="3">
        <f t="shared" si="6"/>
        <v>0</v>
      </c>
      <c r="P66" s="3">
        <f t="shared" si="7"/>
        <v>0</v>
      </c>
      <c r="R66" s="1">
        <f t="shared" si="30"/>
        <v>2047</v>
      </c>
      <c r="S66" s="5">
        <f t="shared" si="31"/>
        <v>65</v>
      </c>
      <c r="T66" s="3">
        <f t="shared" si="32"/>
        <v>0</v>
      </c>
      <c r="U66" s="3">
        <f t="shared" si="8"/>
        <v>0</v>
      </c>
      <c r="V66" s="4">
        <f t="shared" si="9"/>
        <v>0</v>
      </c>
      <c r="W66" s="3">
        <f t="shared" si="10"/>
        <v>0</v>
      </c>
      <c r="X66" s="3">
        <f t="shared" si="11"/>
        <v>0</v>
      </c>
      <c r="Z66" s="1">
        <f t="shared" si="33"/>
        <v>2047</v>
      </c>
      <c r="AA66" s="5">
        <f t="shared" si="34"/>
        <v>65</v>
      </c>
      <c r="AB66" s="3">
        <f t="shared" si="35"/>
        <v>0</v>
      </c>
      <c r="AC66" s="3">
        <f t="shared" si="12"/>
        <v>0</v>
      </c>
      <c r="AD66" s="4">
        <f t="shared" si="13"/>
        <v>0</v>
      </c>
      <c r="AE66" s="3">
        <f t="shared" si="14"/>
        <v>0</v>
      </c>
      <c r="AF66" s="3">
        <f t="shared" si="15"/>
        <v>0</v>
      </c>
      <c r="AH66" s="1">
        <f t="shared" si="36"/>
        <v>2047</v>
      </c>
      <c r="AI66" s="5">
        <f t="shared" si="37"/>
        <v>65</v>
      </c>
      <c r="AJ66" s="3">
        <f t="shared" si="38"/>
        <v>0</v>
      </c>
      <c r="AK66" s="3">
        <f t="shared" si="16"/>
        <v>0</v>
      </c>
      <c r="AL66" s="4">
        <f t="shared" si="17"/>
        <v>0</v>
      </c>
      <c r="AM66" s="3">
        <f t="shared" si="18"/>
        <v>0</v>
      </c>
      <c r="AN66" s="3">
        <f t="shared" si="19"/>
        <v>0</v>
      </c>
      <c r="AP66" s="1">
        <f t="shared" si="39"/>
        <v>2047</v>
      </c>
      <c r="AQ66" s="5">
        <f t="shared" si="40"/>
        <v>65</v>
      </c>
      <c r="AR66" s="3">
        <f t="shared" si="41"/>
        <v>0</v>
      </c>
      <c r="AS66" s="3">
        <f t="shared" si="20"/>
        <v>0</v>
      </c>
      <c r="AT66" s="4">
        <f t="shared" si="21"/>
        <v>0</v>
      </c>
      <c r="AU66" s="3">
        <f t="shared" si="22"/>
        <v>0</v>
      </c>
      <c r="AV66" s="3">
        <f t="shared" si="23"/>
        <v>0</v>
      </c>
    </row>
    <row r="67" spans="1:48" x14ac:dyDescent="0.25">
      <c r="A67" s="1">
        <f t="shared" si="24"/>
        <v>2048</v>
      </c>
      <c r="B67" s="5">
        <f t="shared" si="25"/>
        <v>66</v>
      </c>
      <c r="C67" s="3">
        <f t="shared" si="26"/>
        <v>0</v>
      </c>
      <c r="D67" s="3">
        <f t="shared" si="0"/>
        <v>0</v>
      </c>
      <c r="E67" s="3"/>
      <c r="F67" s="4">
        <f t="shared" si="1"/>
        <v>0</v>
      </c>
      <c r="G67" s="3">
        <f t="shared" si="2"/>
        <v>0</v>
      </c>
      <c r="H67" s="3">
        <f t="shared" si="3"/>
        <v>0</v>
      </c>
      <c r="J67" s="1">
        <f t="shared" si="27"/>
        <v>2048</v>
      </c>
      <c r="K67" s="5">
        <f t="shared" si="28"/>
        <v>66</v>
      </c>
      <c r="L67" s="3">
        <f t="shared" si="29"/>
        <v>0</v>
      </c>
      <c r="M67" s="3">
        <f t="shared" si="4"/>
        <v>0</v>
      </c>
      <c r="N67" s="4">
        <f t="shared" si="5"/>
        <v>0</v>
      </c>
      <c r="O67" s="3">
        <f t="shared" si="6"/>
        <v>0</v>
      </c>
      <c r="P67" s="3">
        <f t="shared" si="7"/>
        <v>0</v>
      </c>
      <c r="R67" s="1">
        <f t="shared" si="30"/>
        <v>2048</v>
      </c>
      <c r="S67" s="5">
        <f t="shared" si="31"/>
        <v>66</v>
      </c>
      <c r="T67" s="3">
        <f t="shared" si="32"/>
        <v>0</v>
      </c>
      <c r="U67" s="3">
        <f t="shared" si="8"/>
        <v>0</v>
      </c>
      <c r="V67" s="4">
        <f t="shared" si="9"/>
        <v>0</v>
      </c>
      <c r="W67" s="3">
        <f t="shared" si="10"/>
        <v>0</v>
      </c>
      <c r="X67" s="3">
        <f t="shared" si="11"/>
        <v>0</v>
      </c>
      <c r="Z67" s="1">
        <f t="shared" si="33"/>
        <v>2048</v>
      </c>
      <c r="AA67" s="5">
        <f t="shared" si="34"/>
        <v>66</v>
      </c>
      <c r="AB67" s="3">
        <f t="shared" si="35"/>
        <v>0</v>
      </c>
      <c r="AC67" s="3">
        <f t="shared" si="12"/>
        <v>0</v>
      </c>
      <c r="AD67" s="4">
        <f t="shared" si="13"/>
        <v>0</v>
      </c>
      <c r="AE67" s="3">
        <f t="shared" si="14"/>
        <v>0</v>
      </c>
      <c r="AF67" s="3">
        <f t="shared" si="15"/>
        <v>0</v>
      </c>
      <c r="AH67" s="1">
        <f t="shared" si="36"/>
        <v>2048</v>
      </c>
      <c r="AI67" s="5">
        <f t="shared" si="37"/>
        <v>66</v>
      </c>
      <c r="AJ67" s="3">
        <f t="shared" si="38"/>
        <v>0</v>
      </c>
      <c r="AK67" s="3">
        <f t="shared" si="16"/>
        <v>0</v>
      </c>
      <c r="AL67" s="4">
        <f t="shared" si="17"/>
        <v>0</v>
      </c>
      <c r="AM67" s="3">
        <f t="shared" si="18"/>
        <v>0</v>
      </c>
      <c r="AN67" s="3">
        <f t="shared" si="19"/>
        <v>0</v>
      </c>
      <c r="AP67" s="1">
        <f t="shared" si="39"/>
        <v>2048</v>
      </c>
      <c r="AQ67" s="5">
        <f t="shared" si="40"/>
        <v>66</v>
      </c>
      <c r="AR67" s="3">
        <f t="shared" si="41"/>
        <v>0</v>
      </c>
      <c r="AS67" s="3">
        <f t="shared" si="20"/>
        <v>0</v>
      </c>
      <c r="AT67" s="4">
        <f t="shared" si="21"/>
        <v>0</v>
      </c>
      <c r="AU67" s="3">
        <f t="shared" si="22"/>
        <v>0</v>
      </c>
      <c r="AV67" s="3">
        <f t="shared" si="23"/>
        <v>0</v>
      </c>
    </row>
    <row r="68" spans="1:48" x14ac:dyDescent="0.25">
      <c r="A68" s="1">
        <f t="shared" si="24"/>
        <v>2049</v>
      </c>
      <c r="B68" s="5">
        <f t="shared" si="25"/>
        <v>67</v>
      </c>
      <c r="C68" s="3">
        <f t="shared" si="26"/>
        <v>0</v>
      </c>
      <c r="D68" s="3">
        <f t="shared" si="0"/>
        <v>0</v>
      </c>
      <c r="E68" s="3"/>
      <c r="F68" s="4">
        <f t="shared" si="1"/>
        <v>0</v>
      </c>
      <c r="G68" s="3">
        <f t="shared" si="2"/>
        <v>0</v>
      </c>
      <c r="H68" s="3">
        <f t="shared" si="3"/>
        <v>0</v>
      </c>
      <c r="J68" s="1">
        <f t="shared" si="27"/>
        <v>2049</v>
      </c>
      <c r="K68" s="5">
        <f t="shared" si="28"/>
        <v>67</v>
      </c>
      <c r="L68" s="3">
        <f t="shared" si="29"/>
        <v>0</v>
      </c>
      <c r="M68" s="3">
        <f t="shared" si="4"/>
        <v>0</v>
      </c>
      <c r="N68" s="4">
        <f t="shared" si="5"/>
        <v>0</v>
      </c>
      <c r="O68" s="3">
        <f t="shared" si="6"/>
        <v>0</v>
      </c>
      <c r="P68" s="3">
        <f t="shared" si="7"/>
        <v>0</v>
      </c>
      <c r="R68" s="1">
        <f t="shared" si="30"/>
        <v>2049</v>
      </c>
      <c r="S68" s="5">
        <f t="shared" si="31"/>
        <v>67</v>
      </c>
      <c r="T68" s="3">
        <f t="shared" si="32"/>
        <v>0</v>
      </c>
      <c r="U68" s="3">
        <f t="shared" si="8"/>
        <v>0</v>
      </c>
      <c r="V68" s="4">
        <f t="shared" si="9"/>
        <v>0</v>
      </c>
      <c r="W68" s="3">
        <f t="shared" si="10"/>
        <v>0</v>
      </c>
      <c r="X68" s="3">
        <f t="shared" si="11"/>
        <v>0</v>
      </c>
      <c r="Z68" s="1">
        <f t="shared" si="33"/>
        <v>2049</v>
      </c>
      <c r="AA68" s="5">
        <f t="shared" si="34"/>
        <v>67</v>
      </c>
      <c r="AB68" s="3">
        <f t="shared" si="35"/>
        <v>0</v>
      </c>
      <c r="AC68" s="3">
        <f t="shared" si="12"/>
        <v>0</v>
      </c>
      <c r="AD68" s="4">
        <f t="shared" si="13"/>
        <v>0</v>
      </c>
      <c r="AE68" s="3">
        <f t="shared" si="14"/>
        <v>0</v>
      </c>
      <c r="AF68" s="3">
        <f t="shared" si="15"/>
        <v>0</v>
      </c>
      <c r="AH68" s="1">
        <f t="shared" si="36"/>
        <v>2049</v>
      </c>
      <c r="AI68" s="5">
        <f t="shared" si="37"/>
        <v>67</v>
      </c>
      <c r="AJ68" s="3">
        <f t="shared" si="38"/>
        <v>0</v>
      </c>
      <c r="AK68" s="3">
        <f t="shared" si="16"/>
        <v>0</v>
      </c>
      <c r="AL68" s="4">
        <f t="shared" si="17"/>
        <v>0</v>
      </c>
      <c r="AM68" s="3">
        <f t="shared" si="18"/>
        <v>0</v>
      </c>
      <c r="AN68" s="3">
        <f t="shared" si="19"/>
        <v>0</v>
      </c>
      <c r="AP68" s="1">
        <f t="shared" si="39"/>
        <v>2049</v>
      </c>
      <c r="AQ68" s="5">
        <f t="shared" si="40"/>
        <v>67</v>
      </c>
      <c r="AR68" s="3">
        <f t="shared" si="41"/>
        <v>0</v>
      </c>
      <c r="AS68" s="3">
        <f t="shared" si="20"/>
        <v>0</v>
      </c>
      <c r="AT68" s="4">
        <f t="shared" si="21"/>
        <v>0</v>
      </c>
      <c r="AU68" s="3">
        <f t="shared" si="22"/>
        <v>0</v>
      </c>
      <c r="AV68" s="3">
        <f t="shared" si="23"/>
        <v>0</v>
      </c>
    </row>
    <row r="69" spans="1:48" x14ac:dyDescent="0.25">
      <c r="A69" s="1">
        <f t="shared" si="24"/>
        <v>2050</v>
      </c>
      <c r="B69" s="5">
        <f t="shared" si="25"/>
        <v>68</v>
      </c>
      <c r="C69" s="3">
        <f t="shared" si="26"/>
        <v>0</v>
      </c>
      <c r="D69" s="3">
        <f t="shared" si="0"/>
        <v>0</v>
      </c>
      <c r="E69" s="3"/>
      <c r="F69" s="4">
        <f t="shared" si="1"/>
        <v>0</v>
      </c>
      <c r="G69" s="3">
        <f t="shared" si="2"/>
        <v>0</v>
      </c>
      <c r="H69" s="3">
        <f t="shared" si="3"/>
        <v>0</v>
      </c>
      <c r="J69" s="1">
        <f t="shared" si="27"/>
        <v>2050</v>
      </c>
      <c r="K69" s="5">
        <f t="shared" si="28"/>
        <v>68</v>
      </c>
      <c r="L69" s="3">
        <f t="shared" si="29"/>
        <v>0</v>
      </c>
      <c r="M69" s="3">
        <f t="shared" si="4"/>
        <v>0</v>
      </c>
      <c r="N69" s="4">
        <f t="shared" si="5"/>
        <v>0</v>
      </c>
      <c r="O69" s="3">
        <f t="shared" si="6"/>
        <v>0</v>
      </c>
      <c r="P69" s="3">
        <f t="shared" si="7"/>
        <v>0</v>
      </c>
      <c r="R69" s="1">
        <f t="shared" si="30"/>
        <v>2050</v>
      </c>
      <c r="S69" s="5">
        <f t="shared" si="31"/>
        <v>68</v>
      </c>
      <c r="T69" s="3">
        <f t="shared" si="32"/>
        <v>0</v>
      </c>
      <c r="U69" s="3">
        <f t="shared" si="8"/>
        <v>0</v>
      </c>
      <c r="V69" s="4">
        <f t="shared" si="9"/>
        <v>0</v>
      </c>
      <c r="W69" s="3">
        <f t="shared" si="10"/>
        <v>0</v>
      </c>
      <c r="X69" s="3">
        <f t="shared" si="11"/>
        <v>0</v>
      </c>
      <c r="Z69" s="1">
        <f t="shared" si="33"/>
        <v>2050</v>
      </c>
      <c r="AA69" s="5">
        <f t="shared" si="34"/>
        <v>68</v>
      </c>
      <c r="AB69" s="3">
        <f t="shared" si="35"/>
        <v>0</v>
      </c>
      <c r="AC69" s="3">
        <f t="shared" si="12"/>
        <v>0</v>
      </c>
      <c r="AD69" s="4">
        <f t="shared" si="13"/>
        <v>0</v>
      </c>
      <c r="AE69" s="3">
        <f t="shared" si="14"/>
        <v>0</v>
      </c>
      <c r="AF69" s="3">
        <f t="shared" si="15"/>
        <v>0</v>
      </c>
      <c r="AH69" s="1">
        <f t="shared" si="36"/>
        <v>2050</v>
      </c>
      <c r="AI69" s="5">
        <f t="shared" si="37"/>
        <v>68</v>
      </c>
      <c r="AJ69" s="3">
        <f t="shared" si="38"/>
        <v>0</v>
      </c>
      <c r="AK69" s="3">
        <f t="shared" si="16"/>
        <v>0</v>
      </c>
      <c r="AL69" s="4">
        <f t="shared" si="17"/>
        <v>0</v>
      </c>
      <c r="AM69" s="3">
        <f t="shared" si="18"/>
        <v>0</v>
      </c>
      <c r="AN69" s="3">
        <f t="shared" si="19"/>
        <v>0</v>
      </c>
      <c r="AP69" s="1">
        <f t="shared" si="39"/>
        <v>2050</v>
      </c>
      <c r="AQ69" s="5">
        <f t="shared" si="40"/>
        <v>68</v>
      </c>
      <c r="AR69" s="3">
        <f t="shared" si="41"/>
        <v>0</v>
      </c>
      <c r="AS69" s="3">
        <f t="shared" si="20"/>
        <v>0</v>
      </c>
      <c r="AT69" s="4">
        <f t="shared" si="21"/>
        <v>0</v>
      </c>
      <c r="AU69" s="3">
        <f t="shared" si="22"/>
        <v>0</v>
      </c>
      <c r="AV69" s="3">
        <f t="shared" si="23"/>
        <v>0</v>
      </c>
    </row>
    <row r="70" spans="1:48" x14ac:dyDescent="0.25">
      <c r="A70" s="1">
        <f t="shared" si="24"/>
        <v>2051</v>
      </c>
      <c r="B70" s="5">
        <f t="shared" si="25"/>
        <v>69</v>
      </c>
      <c r="C70" s="3">
        <f t="shared" si="26"/>
        <v>0</v>
      </c>
      <c r="D70" s="3">
        <f t="shared" si="0"/>
        <v>0</v>
      </c>
      <c r="E70" s="3"/>
      <c r="F70" s="4">
        <f t="shared" si="1"/>
        <v>0</v>
      </c>
      <c r="G70" s="3">
        <f t="shared" si="2"/>
        <v>0</v>
      </c>
      <c r="H70" s="3">
        <f t="shared" si="3"/>
        <v>0</v>
      </c>
      <c r="J70" s="1">
        <f t="shared" si="27"/>
        <v>2051</v>
      </c>
      <c r="K70" s="5">
        <f t="shared" si="28"/>
        <v>69</v>
      </c>
      <c r="L70" s="3">
        <f t="shared" si="29"/>
        <v>0</v>
      </c>
      <c r="M70" s="3">
        <f t="shared" si="4"/>
        <v>0</v>
      </c>
      <c r="N70" s="4">
        <f t="shared" si="5"/>
        <v>0</v>
      </c>
      <c r="O70" s="3">
        <f t="shared" si="6"/>
        <v>0</v>
      </c>
      <c r="P70" s="3">
        <f t="shared" si="7"/>
        <v>0</v>
      </c>
      <c r="R70" s="1">
        <f t="shared" si="30"/>
        <v>2051</v>
      </c>
      <c r="S70" s="5">
        <f t="shared" si="31"/>
        <v>69</v>
      </c>
      <c r="T70" s="3">
        <f t="shared" si="32"/>
        <v>0</v>
      </c>
      <c r="U70" s="3">
        <f t="shared" si="8"/>
        <v>0</v>
      </c>
      <c r="V70" s="4">
        <f t="shared" si="9"/>
        <v>0</v>
      </c>
      <c r="W70" s="3">
        <f t="shared" si="10"/>
        <v>0</v>
      </c>
      <c r="X70" s="3">
        <f t="shared" si="11"/>
        <v>0</v>
      </c>
      <c r="Z70" s="1">
        <f t="shared" si="33"/>
        <v>2051</v>
      </c>
      <c r="AA70" s="5">
        <f t="shared" si="34"/>
        <v>69</v>
      </c>
      <c r="AB70" s="3">
        <f t="shared" si="35"/>
        <v>0</v>
      </c>
      <c r="AC70" s="3">
        <f t="shared" si="12"/>
        <v>0</v>
      </c>
      <c r="AD70" s="4">
        <f t="shared" si="13"/>
        <v>0</v>
      </c>
      <c r="AE70" s="3">
        <f t="shared" si="14"/>
        <v>0</v>
      </c>
      <c r="AF70" s="3">
        <f t="shared" si="15"/>
        <v>0</v>
      </c>
      <c r="AH70" s="1">
        <f t="shared" si="36"/>
        <v>2051</v>
      </c>
      <c r="AI70" s="5">
        <f t="shared" si="37"/>
        <v>69</v>
      </c>
      <c r="AJ70" s="3">
        <f t="shared" si="38"/>
        <v>0</v>
      </c>
      <c r="AK70" s="3">
        <f t="shared" si="16"/>
        <v>0</v>
      </c>
      <c r="AL70" s="4">
        <f t="shared" si="17"/>
        <v>0</v>
      </c>
      <c r="AM70" s="3">
        <f t="shared" si="18"/>
        <v>0</v>
      </c>
      <c r="AN70" s="3">
        <f t="shared" si="19"/>
        <v>0</v>
      </c>
      <c r="AP70" s="1">
        <f t="shared" si="39"/>
        <v>2051</v>
      </c>
      <c r="AQ70" s="5">
        <f t="shared" si="40"/>
        <v>69</v>
      </c>
      <c r="AR70" s="3">
        <f t="shared" si="41"/>
        <v>0</v>
      </c>
      <c r="AS70" s="3">
        <f t="shared" si="20"/>
        <v>0</v>
      </c>
      <c r="AT70" s="4">
        <f t="shared" si="21"/>
        <v>0</v>
      </c>
      <c r="AU70" s="3">
        <f t="shared" si="22"/>
        <v>0</v>
      </c>
      <c r="AV70" s="3">
        <f t="shared" si="23"/>
        <v>0</v>
      </c>
    </row>
    <row r="71" spans="1:48" x14ac:dyDescent="0.25">
      <c r="A71" s="1">
        <f t="shared" si="24"/>
        <v>2052</v>
      </c>
      <c r="B71" s="5">
        <f t="shared" si="25"/>
        <v>70</v>
      </c>
      <c r="C71" s="3">
        <f t="shared" si="26"/>
        <v>0</v>
      </c>
      <c r="D71" s="3">
        <f t="shared" si="0"/>
        <v>0</v>
      </c>
      <c r="E71" s="3"/>
      <c r="F71" s="4">
        <f t="shared" si="1"/>
        <v>0</v>
      </c>
      <c r="G71" s="3">
        <f t="shared" si="2"/>
        <v>0</v>
      </c>
      <c r="H71" s="3">
        <f t="shared" si="3"/>
        <v>0</v>
      </c>
      <c r="J71" s="1">
        <f t="shared" si="27"/>
        <v>2052</v>
      </c>
      <c r="K71" s="5">
        <f t="shared" si="28"/>
        <v>70</v>
      </c>
      <c r="L71" s="3">
        <f t="shared" si="29"/>
        <v>0</v>
      </c>
      <c r="M71" s="3">
        <f t="shared" si="4"/>
        <v>0</v>
      </c>
      <c r="N71" s="4">
        <f t="shared" si="5"/>
        <v>0</v>
      </c>
      <c r="O71" s="3">
        <f t="shared" si="6"/>
        <v>0</v>
      </c>
      <c r="P71" s="3">
        <f t="shared" si="7"/>
        <v>0</v>
      </c>
      <c r="R71" s="1">
        <f t="shared" si="30"/>
        <v>2052</v>
      </c>
      <c r="S71" s="5">
        <f t="shared" si="31"/>
        <v>70</v>
      </c>
      <c r="T71" s="3">
        <f t="shared" si="32"/>
        <v>0</v>
      </c>
      <c r="U71" s="3">
        <f t="shared" si="8"/>
        <v>0</v>
      </c>
      <c r="V71" s="4">
        <f t="shared" si="9"/>
        <v>0</v>
      </c>
      <c r="W71" s="3">
        <f t="shared" si="10"/>
        <v>0</v>
      </c>
      <c r="X71" s="3">
        <f t="shared" si="11"/>
        <v>0</v>
      </c>
      <c r="Z71" s="1">
        <f t="shared" si="33"/>
        <v>2052</v>
      </c>
      <c r="AA71" s="5">
        <f t="shared" si="34"/>
        <v>70</v>
      </c>
      <c r="AB71" s="3">
        <f t="shared" si="35"/>
        <v>0</v>
      </c>
      <c r="AC71" s="3">
        <f t="shared" si="12"/>
        <v>0</v>
      </c>
      <c r="AD71" s="4">
        <f t="shared" si="13"/>
        <v>0</v>
      </c>
      <c r="AE71" s="3">
        <f t="shared" si="14"/>
        <v>0</v>
      </c>
      <c r="AF71" s="3">
        <f t="shared" si="15"/>
        <v>0</v>
      </c>
      <c r="AH71" s="1">
        <f t="shared" si="36"/>
        <v>2052</v>
      </c>
      <c r="AI71" s="5">
        <f t="shared" si="37"/>
        <v>70</v>
      </c>
      <c r="AJ71" s="3">
        <f t="shared" si="38"/>
        <v>0</v>
      </c>
      <c r="AK71" s="3">
        <f t="shared" si="16"/>
        <v>0</v>
      </c>
      <c r="AL71" s="4">
        <f t="shared" si="17"/>
        <v>0</v>
      </c>
      <c r="AM71" s="3">
        <f t="shared" si="18"/>
        <v>0</v>
      </c>
      <c r="AN71" s="3">
        <f t="shared" si="19"/>
        <v>0</v>
      </c>
      <c r="AP71" s="1">
        <f t="shared" si="39"/>
        <v>2052</v>
      </c>
      <c r="AQ71" s="5">
        <f t="shared" si="40"/>
        <v>70</v>
      </c>
      <c r="AR71" s="3">
        <f t="shared" si="41"/>
        <v>0</v>
      </c>
      <c r="AS71" s="3">
        <f t="shared" si="20"/>
        <v>0</v>
      </c>
      <c r="AT71" s="4">
        <f t="shared" si="21"/>
        <v>0</v>
      </c>
      <c r="AU71" s="3">
        <f t="shared" si="22"/>
        <v>0</v>
      </c>
      <c r="AV71" s="3">
        <f t="shared" si="23"/>
        <v>0</v>
      </c>
    </row>
    <row r="72" spans="1:48" x14ac:dyDescent="0.25">
      <c r="A72" s="1">
        <f t="shared" si="24"/>
        <v>2053</v>
      </c>
      <c r="B72" s="5">
        <f t="shared" si="25"/>
        <v>71</v>
      </c>
      <c r="C72" s="3">
        <f t="shared" si="26"/>
        <v>0</v>
      </c>
      <c r="D72" s="3">
        <f t="shared" si="0"/>
        <v>0</v>
      </c>
      <c r="E72" s="3"/>
      <c r="F72" s="4">
        <f t="shared" si="1"/>
        <v>0</v>
      </c>
      <c r="G72" s="3">
        <f t="shared" si="2"/>
        <v>0</v>
      </c>
      <c r="H72" s="3">
        <f t="shared" si="3"/>
        <v>0</v>
      </c>
      <c r="J72" s="1">
        <f t="shared" si="27"/>
        <v>2053</v>
      </c>
      <c r="K72" s="5">
        <f t="shared" si="28"/>
        <v>71</v>
      </c>
      <c r="L72" s="3">
        <f t="shared" si="29"/>
        <v>0</v>
      </c>
      <c r="M72" s="3">
        <f t="shared" si="4"/>
        <v>0</v>
      </c>
      <c r="N72" s="4">
        <f t="shared" si="5"/>
        <v>0</v>
      </c>
      <c r="O72" s="3">
        <f t="shared" si="6"/>
        <v>0</v>
      </c>
      <c r="P72" s="3">
        <f t="shared" si="7"/>
        <v>0</v>
      </c>
      <c r="R72" s="1">
        <f t="shared" si="30"/>
        <v>2053</v>
      </c>
      <c r="S72" s="5">
        <f t="shared" si="31"/>
        <v>71</v>
      </c>
      <c r="T72" s="3">
        <f t="shared" si="32"/>
        <v>0</v>
      </c>
      <c r="U72" s="3">
        <f t="shared" si="8"/>
        <v>0</v>
      </c>
      <c r="V72" s="4">
        <f t="shared" si="9"/>
        <v>0</v>
      </c>
      <c r="W72" s="3">
        <f t="shared" si="10"/>
        <v>0</v>
      </c>
      <c r="X72" s="3">
        <f t="shared" si="11"/>
        <v>0</v>
      </c>
      <c r="Z72" s="1">
        <f t="shared" si="33"/>
        <v>2053</v>
      </c>
      <c r="AA72" s="5">
        <f t="shared" si="34"/>
        <v>71</v>
      </c>
      <c r="AB72" s="3">
        <f t="shared" si="35"/>
        <v>0</v>
      </c>
      <c r="AC72" s="3">
        <f t="shared" si="12"/>
        <v>0</v>
      </c>
      <c r="AD72" s="4">
        <f t="shared" si="13"/>
        <v>0</v>
      </c>
      <c r="AE72" s="3">
        <f t="shared" si="14"/>
        <v>0</v>
      </c>
      <c r="AF72" s="3">
        <f t="shared" si="15"/>
        <v>0</v>
      </c>
      <c r="AH72" s="1">
        <f t="shared" si="36"/>
        <v>2053</v>
      </c>
      <c r="AI72" s="5">
        <f t="shared" si="37"/>
        <v>71</v>
      </c>
      <c r="AJ72" s="3">
        <f t="shared" si="38"/>
        <v>0</v>
      </c>
      <c r="AK72" s="3">
        <f t="shared" si="16"/>
        <v>0</v>
      </c>
      <c r="AL72" s="4">
        <f t="shared" si="17"/>
        <v>0</v>
      </c>
      <c r="AM72" s="3">
        <f t="shared" si="18"/>
        <v>0</v>
      </c>
      <c r="AN72" s="3">
        <f t="shared" si="19"/>
        <v>0</v>
      </c>
      <c r="AP72" s="1">
        <f t="shared" si="39"/>
        <v>2053</v>
      </c>
      <c r="AQ72" s="5">
        <f t="shared" si="40"/>
        <v>71</v>
      </c>
      <c r="AR72" s="3">
        <f t="shared" si="41"/>
        <v>0</v>
      </c>
      <c r="AS72" s="3">
        <f t="shared" si="20"/>
        <v>0</v>
      </c>
      <c r="AT72" s="4">
        <f t="shared" si="21"/>
        <v>0</v>
      </c>
      <c r="AU72" s="3">
        <f t="shared" si="22"/>
        <v>0</v>
      </c>
      <c r="AV72" s="3">
        <f t="shared" si="23"/>
        <v>0</v>
      </c>
    </row>
    <row r="73" spans="1:48" x14ac:dyDescent="0.25">
      <c r="A73" s="1">
        <f t="shared" si="24"/>
        <v>2054</v>
      </c>
      <c r="B73" s="5">
        <f t="shared" si="25"/>
        <v>72</v>
      </c>
      <c r="C73" s="3">
        <f t="shared" si="26"/>
        <v>0</v>
      </c>
      <c r="D73" s="3">
        <f t="shared" ref="D73:D92" si="42">+C73*$M$11</f>
        <v>0</v>
      </c>
      <c r="E73" s="3"/>
      <c r="F73" s="4">
        <f t="shared" ref="F73:F92" si="43">IF(A73&gt;($H$11+$H$12),0,$M$13)</f>
        <v>0</v>
      </c>
      <c r="G73" s="3">
        <f t="shared" ref="G73:G92" si="44">IF(A73&lt;=($H$11+$H$12),0,H72*$M$12)*-1</f>
        <v>0</v>
      </c>
      <c r="H73" s="3">
        <f t="shared" ref="H73:H92" si="45">+C73+D73+F73+G73</f>
        <v>0</v>
      </c>
      <c r="J73" s="1">
        <f t="shared" si="27"/>
        <v>2054</v>
      </c>
      <c r="K73" s="5">
        <f t="shared" si="28"/>
        <v>72</v>
      </c>
      <c r="L73" s="3">
        <f t="shared" si="29"/>
        <v>0</v>
      </c>
      <c r="M73" s="3">
        <f t="shared" ref="M73:M92" si="46">+L73*$M$11</f>
        <v>0</v>
      </c>
      <c r="N73" s="4">
        <f t="shared" ref="N73:N92" si="47">IF(J73&gt;($H$11+$H$12),0,$M$14)</f>
        <v>0</v>
      </c>
      <c r="O73" s="3">
        <f t="shared" ref="O73:O92" si="48">IF(J73&lt;=($H$11+$H$12),0,P72*$M$12)*-1</f>
        <v>0</v>
      </c>
      <c r="P73" s="3">
        <f t="shared" ref="P73:P92" si="49">+L73+M73+N73+O73</f>
        <v>0</v>
      </c>
      <c r="R73" s="1">
        <f t="shared" si="30"/>
        <v>2054</v>
      </c>
      <c r="S73" s="5">
        <f t="shared" si="31"/>
        <v>72</v>
      </c>
      <c r="T73" s="3">
        <f t="shared" si="32"/>
        <v>0</v>
      </c>
      <c r="U73" s="3">
        <f t="shared" ref="U73:U92" si="50">+T73*$M$11</f>
        <v>0</v>
      </c>
      <c r="V73" s="4">
        <f t="shared" ref="V73:V92" si="51">IF(R73&gt;($H$11+$H$12),0,$M$15)</f>
        <v>0</v>
      </c>
      <c r="W73" s="3">
        <f t="shared" ref="W73:W92" si="52">IF(R73&lt;=($H$11+$H$12),0,X72*$M$12)*-1</f>
        <v>0</v>
      </c>
      <c r="X73" s="3">
        <f t="shared" ref="X73:X92" si="53">+T73+U73+V73+W73</f>
        <v>0</v>
      </c>
      <c r="Z73" s="1">
        <f t="shared" si="33"/>
        <v>2054</v>
      </c>
      <c r="AA73" s="5">
        <f t="shared" si="34"/>
        <v>72</v>
      </c>
      <c r="AB73" s="3">
        <f t="shared" si="35"/>
        <v>0</v>
      </c>
      <c r="AC73" s="3">
        <f t="shared" ref="AC73:AC92" si="54">+AB73*$M$19</f>
        <v>0</v>
      </c>
      <c r="AD73" s="4">
        <f t="shared" ref="AD73:AD92" si="55">IF(Z73&gt;($H$19+$H$20),0,$M$21)</f>
        <v>0</v>
      </c>
      <c r="AE73" s="3">
        <f t="shared" ref="AE73:AE92" si="56">IF(Z73&lt;=($H$19+$H$20),0,AF72*$M$20)*-1</f>
        <v>0</v>
      </c>
      <c r="AF73" s="3">
        <f t="shared" ref="AF73:AF92" si="57">+AB73+AC73+AD73+AE73</f>
        <v>0</v>
      </c>
      <c r="AH73" s="1">
        <f t="shared" si="36"/>
        <v>2054</v>
      </c>
      <c r="AI73" s="5">
        <f t="shared" si="37"/>
        <v>72</v>
      </c>
      <c r="AJ73" s="3">
        <f t="shared" si="38"/>
        <v>0</v>
      </c>
      <c r="AK73" s="3">
        <f t="shared" ref="AK73:AK92" si="58">+AJ73*$M$19</f>
        <v>0</v>
      </c>
      <c r="AL73" s="4">
        <f t="shared" ref="AL73:AL92" si="59">IF(AH73&gt;($H$19+$H$20),0,$M$22)</f>
        <v>0</v>
      </c>
      <c r="AM73" s="3">
        <f t="shared" ref="AM73:AM92" si="60">IF(AH73&lt;=($H$19+$H$20),0,AN72*$M$20)*-1</f>
        <v>0</v>
      </c>
      <c r="AN73" s="3">
        <f t="shared" ref="AN73:AN92" si="61">+AJ73+AK73+AL73+AM73</f>
        <v>0</v>
      </c>
      <c r="AP73" s="1">
        <f t="shared" si="39"/>
        <v>2054</v>
      </c>
      <c r="AQ73" s="5">
        <f t="shared" si="40"/>
        <v>72</v>
      </c>
      <c r="AR73" s="3">
        <f t="shared" si="41"/>
        <v>0</v>
      </c>
      <c r="AS73" s="3">
        <f t="shared" ref="AS73:AS92" si="62">+AR73*$M$19</f>
        <v>0</v>
      </c>
      <c r="AT73" s="4">
        <f t="shared" ref="AT73:AT92" si="63">IF(AP73&gt;($H$19+$H$20),0,$M$23)</f>
        <v>0</v>
      </c>
      <c r="AU73" s="3">
        <f t="shared" ref="AU73:AU92" si="64">IF(AP73&lt;=($H$19+$H$20),0,AV72*$M$20)*-1</f>
        <v>0</v>
      </c>
      <c r="AV73" s="3">
        <f t="shared" ref="AV73:AV92" si="65">+AR73+AS73+AT73+AU73</f>
        <v>0</v>
      </c>
    </row>
    <row r="74" spans="1:48" x14ac:dyDescent="0.25">
      <c r="A74" s="1">
        <f t="shared" ref="A74:A92" si="66">+A73+1</f>
        <v>2055</v>
      </c>
      <c r="B74" s="5">
        <f t="shared" ref="B74:B92" si="67">+B73+1</f>
        <v>73</v>
      </c>
      <c r="C74" s="3">
        <f t="shared" ref="C74:C92" si="68">+H73</f>
        <v>0</v>
      </c>
      <c r="D74" s="3">
        <f t="shared" si="42"/>
        <v>0</v>
      </c>
      <c r="E74" s="3"/>
      <c r="F74" s="4">
        <f t="shared" si="43"/>
        <v>0</v>
      </c>
      <c r="G74" s="3">
        <f t="shared" si="44"/>
        <v>0</v>
      </c>
      <c r="H74" s="3">
        <f t="shared" si="45"/>
        <v>0</v>
      </c>
      <c r="J74" s="1">
        <f t="shared" ref="J74:J92" si="69">+J73+1</f>
        <v>2055</v>
      </c>
      <c r="K74" s="5">
        <f t="shared" ref="K74:K92" si="70">+K73+1</f>
        <v>73</v>
      </c>
      <c r="L74" s="3">
        <f t="shared" ref="L74:L92" si="71">+P73</f>
        <v>0</v>
      </c>
      <c r="M74" s="3">
        <f t="shared" si="46"/>
        <v>0</v>
      </c>
      <c r="N74" s="4">
        <f t="shared" si="47"/>
        <v>0</v>
      </c>
      <c r="O74" s="3">
        <f t="shared" si="48"/>
        <v>0</v>
      </c>
      <c r="P74" s="3">
        <f t="shared" si="49"/>
        <v>0</v>
      </c>
      <c r="R74" s="1">
        <f t="shared" ref="R74:R92" si="72">+R73+1</f>
        <v>2055</v>
      </c>
      <c r="S74" s="5">
        <f t="shared" ref="S74:S92" si="73">+S73+1</f>
        <v>73</v>
      </c>
      <c r="T74" s="3">
        <f t="shared" ref="T74:T92" si="74">+X73</f>
        <v>0</v>
      </c>
      <c r="U74" s="3">
        <f t="shared" si="50"/>
        <v>0</v>
      </c>
      <c r="V74" s="4">
        <f t="shared" si="51"/>
        <v>0</v>
      </c>
      <c r="W74" s="3">
        <f t="shared" si="52"/>
        <v>0</v>
      </c>
      <c r="X74" s="3">
        <f t="shared" si="53"/>
        <v>0</v>
      </c>
      <c r="Z74" s="1">
        <f t="shared" ref="Z74:Z92" si="75">+Z73+1</f>
        <v>2055</v>
      </c>
      <c r="AA74" s="5">
        <f t="shared" ref="AA74:AA92" si="76">+AA73+1</f>
        <v>73</v>
      </c>
      <c r="AB74" s="3">
        <f t="shared" ref="AB74:AB92" si="77">+AF73</f>
        <v>0</v>
      </c>
      <c r="AC74" s="3">
        <f t="shared" si="54"/>
        <v>0</v>
      </c>
      <c r="AD74" s="4">
        <f t="shared" si="55"/>
        <v>0</v>
      </c>
      <c r="AE74" s="3">
        <f t="shared" si="56"/>
        <v>0</v>
      </c>
      <c r="AF74" s="3">
        <f t="shared" si="57"/>
        <v>0</v>
      </c>
      <c r="AH74" s="1">
        <f t="shared" ref="AH74:AH92" si="78">+AH73+1</f>
        <v>2055</v>
      </c>
      <c r="AI74" s="5">
        <f t="shared" ref="AI74:AI92" si="79">+AI73+1</f>
        <v>73</v>
      </c>
      <c r="AJ74" s="3">
        <f t="shared" ref="AJ74:AJ92" si="80">+AN73</f>
        <v>0</v>
      </c>
      <c r="AK74" s="3">
        <f t="shared" si="58"/>
        <v>0</v>
      </c>
      <c r="AL74" s="4">
        <f t="shared" si="59"/>
        <v>0</v>
      </c>
      <c r="AM74" s="3">
        <f t="shared" si="60"/>
        <v>0</v>
      </c>
      <c r="AN74" s="3">
        <f t="shared" si="61"/>
        <v>0</v>
      </c>
      <c r="AP74" s="1">
        <f t="shared" ref="AP74:AP92" si="81">+AP73+1</f>
        <v>2055</v>
      </c>
      <c r="AQ74" s="5">
        <f t="shared" ref="AQ74:AQ92" si="82">+AQ73+1</f>
        <v>73</v>
      </c>
      <c r="AR74" s="3">
        <f t="shared" ref="AR74:AR92" si="83">+AV73</f>
        <v>0</v>
      </c>
      <c r="AS74" s="3">
        <f t="shared" si="62"/>
        <v>0</v>
      </c>
      <c r="AT74" s="4">
        <f t="shared" si="63"/>
        <v>0</v>
      </c>
      <c r="AU74" s="3">
        <f t="shared" si="64"/>
        <v>0</v>
      </c>
      <c r="AV74" s="3">
        <f t="shared" si="65"/>
        <v>0</v>
      </c>
    </row>
    <row r="75" spans="1:48" x14ac:dyDescent="0.25">
      <c r="A75" s="1">
        <f t="shared" si="66"/>
        <v>2056</v>
      </c>
      <c r="B75" s="5">
        <f t="shared" si="67"/>
        <v>74</v>
      </c>
      <c r="C75" s="3">
        <f t="shared" si="68"/>
        <v>0</v>
      </c>
      <c r="D75" s="3">
        <f t="shared" si="42"/>
        <v>0</v>
      </c>
      <c r="E75" s="3"/>
      <c r="F75" s="4">
        <f t="shared" si="43"/>
        <v>0</v>
      </c>
      <c r="G75" s="3">
        <f t="shared" si="44"/>
        <v>0</v>
      </c>
      <c r="H75" s="3">
        <f t="shared" si="45"/>
        <v>0</v>
      </c>
      <c r="J75" s="1">
        <f t="shared" si="69"/>
        <v>2056</v>
      </c>
      <c r="K75" s="5">
        <f t="shared" si="70"/>
        <v>74</v>
      </c>
      <c r="L75" s="3">
        <f t="shared" si="71"/>
        <v>0</v>
      </c>
      <c r="M75" s="3">
        <f t="shared" si="46"/>
        <v>0</v>
      </c>
      <c r="N75" s="4">
        <f t="shared" si="47"/>
        <v>0</v>
      </c>
      <c r="O75" s="3">
        <f t="shared" si="48"/>
        <v>0</v>
      </c>
      <c r="P75" s="3">
        <f t="shared" si="49"/>
        <v>0</v>
      </c>
      <c r="R75" s="1">
        <f t="shared" si="72"/>
        <v>2056</v>
      </c>
      <c r="S75" s="5">
        <f t="shared" si="73"/>
        <v>74</v>
      </c>
      <c r="T75" s="3">
        <f t="shared" si="74"/>
        <v>0</v>
      </c>
      <c r="U75" s="3">
        <f t="shared" si="50"/>
        <v>0</v>
      </c>
      <c r="V75" s="4">
        <f t="shared" si="51"/>
        <v>0</v>
      </c>
      <c r="W75" s="3">
        <f t="shared" si="52"/>
        <v>0</v>
      </c>
      <c r="X75" s="3">
        <f t="shared" si="53"/>
        <v>0</v>
      </c>
      <c r="Z75" s="1">
        <f t="shared" si="75"/>
        <v>2056</v>
      </c>
      <c r="AA75" s="5">
        <f t="shared" si="76"/>
        <v>74</v>
      </c>
      <c r="AB75" s="3">
        <f t="shared" si="77"/>
        <v>0</v>
      </c>
      <c r="AC75" s="3">
        <f t="shared" si="54"/>
        <v>0</v>
      </c>
      <c r="AD75" s="4">
        <f t="shared" si="55"/>
        <v>0</v>
      </c>
      <c r="AE75" s="3">
        <f t="shared" si="56"/>
        <v>0</v>
      </c>
      <c r="AF75" s="3">
        <f t="shared" si="57"/>
        <v>0</v>
      </c>
      <c r="AH75" s="1">
        <f t="shared" si="78"/>
        <v>2056</v>
      </c>
      <c r="AI75" s="5">
        <f t="shared" si="79"/>
        <v>74</v>
      </c>
      <c r="AJ75" s="3">
        <f t="shared" si="80"/>
        <v>0</v>
      </c>
      <c r="AK75" s="3">
        <f t="shared" si="58"/>
        <v>0</v>
      </c>
      <c r="AL75" s="4">
        <f t="shared" si="59"/>
        <v>0</v>
      </c>
      <c r="AM75" s="3">
        <f t="shared" si="60"/>
        <v>0</v>
      </c>
      <c r="AN75" s="3">
        <f t="shared" si="61"/>
        <v>0</v>
      </c>
      <c r="AP75" s="1">
        <f t="shared" si="81"/>
        <v>2056</v>
      </c>
      <c r="AQ75" s="5">
        <f t="shared" si="82"/>
        <v>74</v>
      </c>
      <c r="AR75" s="3">
        <f t="shared" si="83"/>
        <v>0</v>
      </c>
      <c r="AS75" s="3">
        <f t="shared" si="62"/>
        <v>0</v>
      </c>
      <c r="AT75" s="4">
        <f t="shared" si="63"/>
        <v>0</v>
      </c>
      <c r="AU75" s="3">
        <f t="shared" si="64"/>
        <v>0</v>
      </c>
      <c r="AV75" s="3">
        <f t="shared" si="65"/>
        <v>0</v>
      </c>
    </row>
    <row r="76" spans="1:48" x14ac:dyDescent="0.25">
      <c r="A76" s="1">
        <f t="shared" si="66"/>
        <v>2057</v>
      </c>
      <c r="B76" s="5">
        <f t="shared" si="67"/>
        <v>75</v>
      </c>
      <c r="C76" s="3">
        <f t="shared" si="68"/>
        <v>0</v>
      </c>
      <c r="D76" s="3">
        <f t="shared" si="42"/>
        <v>0</v>
      </c>
      <c r="E76" s="3"/>
      <c r="F76" s="4">
        <f t="shared" si="43"/>
        <v>0</v>
      </c>
      <c r="G76" s="3">
        <f t="shared" si="44"/>
        <v>0</v>
      </c>
      <c r="H76" s="3">
        <f t="shared" si="45"/>
        <v>0</v>
      </c>
      <c r="J76" s="1">
        <f t="shared" si="69"/>
        <v>2057</v>
      </c>
      <c r="K76" s="5">
        <f t="shared" si="70"/>
        <v>75</v>
      </c>
      <c r="L76" s="3">
        <f t="shared" si="71"/>
        <v>0</v>
      </c>
      <c r="M76" s="3">
        <f t="shared" si="46"/>
        <v>0</v>
      </c>
      <c r="N76" s="4">
        <f t="shared" si="47"/>
        <v>0</v>
      </c>
      <c r="O76" s="3">
        <f t="shared" si="48"/>
        <v>0</v>
      </c>
      <c r="P76" s="3">
        <f t="shared" si="49"/>
        <v>0</v>
      </c>
      <c r="R76" s="1">
        <f t="shared" si="72"/>
        <v>2057</v>
      </c>
      <c r="S76" s="5">
        <f t="shared" si="73"/>
        <v>75</v>
      </c>
      <c r="T76" s="3">
        <f t="shared" si="74"/>
        <v>0</v>
      </c>
      <c r="U76" s="3">
        <f t="shared" si="50"/>
        <v>0</v>
      </c>
      <c r="V76" s="4">
        <f t="shared" si="51"/>
        <v>0</v>
      </c>
      <c r="W76" s="3">
        <f t="shared" si="52"/>
        <v>0</v>
      </c>
      <c r="X76" s="3">
        <f t="shared" si="53"/>
        <v>0</v>
      </c>
      <c r="Z76" s="1">
        <f t="shared" si="75"/>
        <v>2057</v>
      </c>
      <c r="AA76" s="5">
        <f t="shared" si="76"/>
        <v>75</v>
      </c>
      <c r="AB76" s="3">
        <f t="shared" si="77"/>
        <v>0</v>
      </c>
      <c r="AC76" s="3">
        <f t="shared" si="54"/>
        <v>0</v>
      </c>
      <c r="AD76" s="4">
        <f t="shared" si="55"/>
        <v>0</v>
      </c>
      <c r="AE76" s="3">
        <f t="shared" si="56"/>
        <v>0</v>
      </c>
      <c r="AF76" s="3">
        <f t="shared" si="57"/>
        <v>0</v>
      </c>
      <c r="AH76" s="1">
        <f t="shared" si="78"/>
        <v>2057</v>
      </c>
      <c r="AI76" s="5">
        <f t="shared" si="79"/>
        <v>75</v>
      </c>
      <c r="AJ76" s="3">
        <f t="shared" si="80"/>
        <v>0</v>
      </c>
      <c r="AK76" s="3">
        <f t="shared" si="58"/>
        <v>0</v>
      </c>
      <c r="AL76" s="4">
        <f t="shared" si="59"/>
        <v>0</v>
      </c>
      <c r="AM76" s="3">
        <f t="shared" si="60"/>
        <v>0</v>
      </c>
      <c r="AN76" s="3">
        <f t="shared" si="61"/>
        <v>0</v>
      </c>
      <c r="AP76" s="1">
        <f t="shared" si="81"/>
        <v>2057</v>
      </c>
      <c r="AQ76" s="5">
        <f t="shared" si="82"/>
        <v>75</v>
      </c>
      <c r="AR76" s="3">
        <f t="shared" si="83"/>
        <v>0</v>
      </c>
      <c r="AS76" s="3">
        <f t="shared" si="62"/>
        <v>0</v>
      </c>
      <c r="AT76" s="4">
        <f t="shared" si="63"/>
        <v>0</v>
      </c>
      <c r="AU76" s="3">
        <f t="shared" si="64"/>
        <v>0</v>
      </c>
      <c r="AV76" s="3">
        <f t="shared" si="65"/>
        <v>0</v>
      </c>
    </row>
    <row r="77" spans="1:48" x14ac:dyDescent="0.25">
      <c r="A77" s="1">
        <f t="shared" si="66"/>
        <v>2058</v>
      </c>
      <c r="B77" s="5">
        <f t="shared" si="67"/>
        <v>76</v>
      </c>
      <c r="C77" s="3">
        <f t="shared" si="68"/>
        <v>0</v>
      </c>
      <c r="D77" s="3">
        <f t="shared" si="42"/>
        <v>0</v>
      </c>
      <c r="E77" s="3"/>
      <c r="F77" s="4">
        <f t="shared" si="43"/>
        <v>0</v>
      </c>
      <c r="G77" s="3">
        <f t="shared" si="44"/>
        <v>0</v>
      </c>
      <c r="H77" s="3">
        <f t="shared" si="45"/>
        <v>0</v>
      </c>
      <c r="J77" s="1">
        <f t="shared" si="69"/>
        <v>2058</v>
      </c>
      <c r="K77" s="5">
        <f t="shared" si="70"/>
        <v>76</v>
      </c>
      <c r="L77" s="3">
        <f t="shared" si="71"/>
        <v>0</v>
      </c>
      <c r="M77" s="3">
        <f t="shared" si="46"/>
        <v>0</v>
      </c>
      <c r="N77" s="4">
        <f t="shared" si="47"/>
        <v>0</v>
      </c>
      <c r="O77" s="3">
        <f t="shared" si="48"/>
        <v>0</v>
      </c>
      <c r="P77" s="3">
        <f t="shared" si="49"/>
        <v>0</v>
      </c>
      <c r="R77" s="1">
        <f t="shared" si="72"/>
        <v>2058</v>
      </c>
      <c r="S77" s="5">
        <f t="shared" si="73"/>
        <v>76</v>
      </c>
      <c r="T77" s="3">
        <f t="shared" si="74"/>
        <v>0</v>
      </c>
      <c r="U77" s="3">
        <f t="shared" si="50"/>
        <v>0</v>
      </c>
      <c r="V77" s="4">
        <f t="shared" si="51"/>
        <v>0</v>
      </c>
      <c r="W77" s="3">
        <f t="shared" si="52"/>
        <v>0</v>
      </c>
      <c r="X77" s="3">
        <f t="shared" si="53"/>
        <v>0</v>
      </c>
      <c r="Z77" s="1">
        <f t="shared" si="75"/>
        <v>2058</v>
      </c>
      <c r="AA77" s="5">
        <f t="shared" si="76"/>
        <v>76</v>
      </c>
      <c r="AB77" s="3">
        <f t="shared" si="77"/>
        <v>0</v>
      </c>
      <c r="AC77" s="3">
        <f t="shared" si="54"/>
        <v>0</v>
      </c>
      <c r="AD77" s="4">
        <f t="shared" si="55"/>
        <v>0</v>
      </c>
      <c r="AE77" s="3">
        <f t="shared" si="56"/>
        <v>0</v>
      </c>
      <c r="AF77" s="3">
        <f t="shared" si="57"/>
        <v>0</v>
      </c>
      <c r="AH77" s="1">
        <f t="shared" si="78"/>
        <v>2058</v>
      </c>
      <c r="AI77" s="5">
        <f t="shared" si="79"/>
        <v>76</v>
      </c>
      <c r="AJ77" s="3">
        <f t="shared" si="80"/>
        <v>0</v>
      </c>
      <c r="AK77" s="3">
        <f t="shared" si="58"/>
        <v>0</v>
      </c>
      <c r="AL77" s="4">
        <f t="shared" si="59"/>
        <v>0</v>
      </c>
      <c r="AM77" s="3">
        <f t="shared" si="60"/>
        <v>0</v>
      </c>
      <c r="AN77" s="3">
        <f t="shared" si="61"/>
        <v>0</v>
      </c>
      <c r="AP77" s="1">
        <f t="shared" si="81"/>
        <v>2058</v>
      </c>
      <c r="AQ77" s="5">
        <f t="shared" si="82"/>
        <v>76</v>
      </c>
      <c r="AR77" s="3">
        <f t="shared" si="83"/>
        <v>0</v>
      </c>
      <c r="AS77" s="3">
        <f t="shared" si="62"/>
        <v>0</v>
      </c>
      <c r="AT77" s="4">
        <f t="shared" si="63"/>
        <v>0</v>
      </c>
      <c r="AU77" s="3">
        <f t="shared" si="64"/>
        <v>0</v>
      </c>
      <c r="AV77" s="3">
        <f t="shared" si="65"/>
        <v>0</v>
      </c>
    </row>
    <row r="78" spans="1:48" x14ac:dyDescent="0.25">
      <c r="A78" s="1">
        <f t="shared" si="66"/>
        <v>2059</v>
      </c>
      <c r="B78" s="5">
        <f t="shared" si="67"/>
        <v>77</v>
      </c>
      <c r="C78" s="3">
        <f t="shared" si="68"/>
        <v>0</v>
      </c>
      <c r="D78" s="3">
        <f t="shared" si="42"/>
        <v>0</v>
      </c>
      <c r="E78" s="3"/>
      <c r="F78" s="4">
        <f t="shared" si="43"/>
        <v>0</v>
      </c>
      <c r="G78" s="3">
        <f t="shared" si="44"/>
        <v>0</v>
      </c>
      <c r="H78" s="3">
        <f t="shared" si="45"/>
        <v>0</v>
      </c>
      <c r="J78" s="1">
        <f t="shared" si="69"/>
        <v>2059</v>
      </c>
      <c r="K78" s="5">
        <f t="shared" si="70"/>
        <v>77</v>
      </c>
      <c r="L78" s="3">
        <f t="shared" si="71"/>
        <v>0</v>
      </c>
      <c r="M78" s="3">
        <f t="shared" si="46"/>
        <v>0</v>
      </c>
      <c r="N78" s="4">
        <f t="shared" si="47"/>
        <v>0</v>
      </c>
      <c r="O78" s="3">
        <f t="shared" si="48"/>
        <v>0</v>
      </c>
      <c r="P78" s="3">
        <f t="shared" si="49"/>
        <v>0</v>
      </c>
      <c r="R78" s="1">
        <f t="shared" si="72"/>
        <v>2059</v>
      </c>
      <c r="S78" s="5">
        <f t="shared" si="73"/>
        <v>77</v>
      </c>
      <c r="T78" s="3">
        <f t="shared" si="74"/>
        <v>0</v>
      </c>
      <c r="U78" s="3">
        <f t="shared" si="50"/>
        <v>0</v>
      </c>
      <c r="V78" s="4">
        <f t="shared" si="51"/>
        <v>0</v>
      </c>
      <c r="W78" s="3">
        <f t="shared" si="52"/>
        <v>0</v>
      </c>
      <c r="X78" s="3">
        <f t="shared" si="53"/>
        <v>0</v>
      </c>
      <c r="Z78" s="1">
        <f t="shared" si="75"/>
        <v>2059</v>
      </c>
      <c r="AA78" s="5">
        <f t="shared" si="76"/>
        <v>77</v>
      </c>
      <c r="AB78" s="3">
        <f t="shared" si="77"/>
        <v>0</v>
      </c>
      <c r="AC78" s="3">
        <f t="shared" si="54"/>
        <v>0</v>
      </c>
      <c r="AD78" s="4">
        <f t="shared" si="55"/>
        <v>0</v>
      </c>
      <c r="AE78" s="3">
        <f t="shared" si="56"/>
        <v>0</v>
      </c>
      <c r="AF78" s="3">
        <f t="shared" si="57"/>
        <v>0</v>
      </c>
      <c r="AH78" s="1">
        <f t="shared" si="78"/>
        <v>2059</v>
      </c>
      <c r="AI78" s="5">
        <f t="shared" si="79"/>
        <v>77</v>
      </c>
      <c r="AJ78" s="3">
        <f t="shared" si="80"/>
        <v>0</v>
      </c>
      <c r="AK78" s="3">
        <f t="shared" si="58"/>
        <v>0</v>
      </c>
      <c r="AL78" s="4">
        <f t="shared" si="59"/>
        <v>0</v>
      </c>
      <c r="AM78" s="3">
        <f t="shared" si="60"/>
        <v>0</v>
      </c>
      <c r="AN78" s="3">
        <f t="shared" si="61"/>
        <v>0</v>
      </c>
      <c r="AP78" s="1">
        <f t="shared" si="81"/>
        <v>2059</v>
      </c>
      <c r="AQ78" s="5">
        <f t="shared" si="82"/>
        <v>77</v>
      </c>
      <c r="AR78" s="3">
        <f t="shared" si="83"/>
        <v>0</v>
      </c>
      <c r="AS78" s="3">
        <f t="shared" si="62"/>
        <v>0</v>
      </c>
      <c r="AT78" s="4">
        <f t="shared" si="63"/>
        <v>0</v>
      </c>
      <c r="AU78" s="3">
        <f t="shared" si="64"/>
        <v>0</v>
      </c>
      <c r="AV78" s="3">
        <f t="shared" si="65"/>
        <v>0</v>
      </c>
    </row>
    <row r="79" spans="1:48" x14ac:dyDescent="0.25">
      <c r="A79" s="1">
        <f t="shared" si="66"/>
        <v>2060</v>
      </c>
      <c r="B79" s="5">
        <f t="shared" si="67"/>
        <v>78</v>
      </c>
      <c r="C79" s="3">
        <f t="shared" si="68"/>
        <v>0</v>
      </c>
      <c r="D79" s="3">
        <f t="shared" si="42"/>
        <v>0</v>
      </c>
      <c r="E79" s="3"/>
      <c r="F79" s="4">
        <f t="shared" si="43"/>
        <v>0</v>
      </c>
      <c r="G79" s="3">
        <f t="shared" si="44"/>
        <v>0</v>
      </c>
      <c r="H79" s="3">
        <f t="shared" si="45"/>
        <v>0</v>
      </c>
      <c r="J79" s="1">
        <f t="shared" si="69"/>
        <v>2060</v>
      </c>
      <c r="K79" s="5">
        <f t="shared" si="70"/>
        <v>78</v>
      </c>
      <c r="L79" s="3">
        <f t="shared" si="71"/>
        <v>0</v>
      </c>
      <c r="M79" s="3">
        <f t="shared" si="46"/>
        <v>0</v>
      </c>
      <c r="N79" s="4">
        <f t="shared" si="47"/>
        <v>0</v>
      </c>
      <c r="O79" s="3">
        <f t="shared" si="48"/>
        <v>0</v>
      </c>
      <c r="P79" s="3">
        <f t="shared" si="49"/>
        <v>0</v>
      </c>
      <c r="R79" s="1">
        <f t="shared" si="72"/>
        <v>2060</v>
      </c>
      <c r="S79" s="5">
        <f t="shared" si="73"/>
        <v>78</v>
      </c>
      <c r="T79" s="3">
        <f t="shared" si="74"/>
        <v>0</v>
      </c>
      <c r="U79" s="3">
        <f t="shared" si="50"/>
        <v>0</v>
      </c>
      <c r="V79" s="4">
        <f t="shared" si="51"/>
        <v>0</v>
      </c>
      <c r="W79" s="3">
        <f t="shared" si="52"/>
        <v>0</v>
      </c>
      <c r="X79" s="3">
        <f t="shared" si="53"/>
        <v>0</v>
      </c>
      <c r="Z79" s="1">
        <f t="shared" si="75"/>
        <v>2060</v>
      </c>
      <c r="AA79" s="5">
        <f t="shared" si="76"/>
        <v>78</v>
      </c>
      <c r="AB79" s="3">
        <f t="shared" si="77"/>
        <v>0</v>
      </c>
      <c r="AC79" s="3">
        <f t="shared" si="54"/>
        <v>0</v>
      </c>
      <c r="AD79" s="4">
        <f t="shared" si="55"/>
        <v>0</v>
      </c>
      <c r="AE79" s="3">
        <f t="shared" si="56"/>
        <v>0</v>
      </c>
      <c r="AF79" s="3">
        <f t="shared" si="57"/>
        <v>0</v>
      </c>
      <c r="AH79" s="1">
        <f t="shared" si="78"/>
        <v>2060</v>
      </c>
      <c r="AI79" s="5">
        <f t="shared" si="79"/>
        <v>78</v>
      </c>
      <c r="AJ79" s="3">
        <f t="shared" si="80"/>
        <v>0</v>
      </c>
      <c r="AK79" s="3">
        <f t="shared" si="58"/>
        <v>0</v>
      </c>
      <c r="AL79" s="4">
        <f t="shared" si="59"/>
        <v>0</v>
      </c>
      <c r="AM79" s="3">
        <f t="shared" si="60"/>
        <v>0</v>
      </c>
      <c r="AN79" s="3">
        <f t="shared" si="61"/>
        <v>0</v>
      </c>
      <c r="AP79" s="1">
        <f t="shared" si="81"/>
        <v>2060</v>
      </c>
      <c r="AQ79" s="5">
        <f t="shared" si="82"/>
        <v>78</v>
      </c>
      <c r="AR79" s="3">
        <f t="shared" si="83"/>
        <v>0</v>
      </c>
      <c r="AS79" s="3">
        <f t="shared" si="62"/>
        <v>0</v>
      </c>
      <c r="AT79" s="4">
        <f t="shared" si="63"/>
        <v>0</v>
      </c>
      <c r="AU79" s="3">
        <f t="shared" si="64"/>
        <v>0</v>
      </c>
      <c r="AV79" s="3">
        <f t="shared" si="65"/>
        <v>0</v>
      </c>
    </row>
    <row r="80" spans="1:48" x14ac:dyDescent="0.25">
      <c r="A80" s="1">
        <f t="shared" si="66"/>
        <v>2061</v>
      </c>
      <c r="B80" s="5">
        <f t="shared" si="67"/>
        <v>79</v>
      </c>
      <c r="C80" s="3">
        <f t="shared" si="68"/>
        <v>0</v>
      </c>
      <c r="D80" s="3">
        <f t="shared" si="42"/>
        <v>0</v>
      </c>
      <c r="E80" s="3"/>
      <c r="F80" s="4">
        <f t="shared" si="43"/>
        <v>0</v>
      </c>
      <c r="G80" s="3">
        <f t="shared" si="44"/>
        <v>0</v>
      </c>
      <c r="H80" s="3">
        <f t="shared" si="45"/>
        <v>0</v>
      </c>
      <c r="J80" s="1">
        <f t="shared" si="69"/>
        <v>2061</v>
      </c>
      <c r="K80" s="5">
        <f t="shared" si="70"/>
        <v>79</v>
      </c>
      <c r="L80" s="3">
        <f t="shared" si="71"/>
        <v>0</v>
      </c>
      <c r="M80" s="3">
        <f t="shared" si="46"/>
        <v>0</v>
      </c>
      <c r="N80" s="4">
        <f t="shared" si="47"/>
        <v>0</v>
      </c>
      <c r="O80" s="3">
        <f t="shared" si="48"/>
        <v>0</v>
      </c>
      <c r="P80" s="3">
        <f t="shared" si="49"/>
        <v>0</v>
      </c>
      <c r="R80" s="1">
        <f t="shared" si="72"/>
        <v>2061</v>
      </c>
      <c r="S80" s="5">
        <f t="shared" si="73"/>
        <v>79</v>
      </c>
      <c r="T80" s="3">
        <f t="shared" si="74"/>
        <v>0</v>
      </c>
      <c r="U80" s="3">
        <f t="shared" si="50"/>
        <v>0</v>
      </c>
      <c r="V80" s="4">
        <f t="shared" si="51"/>
        <v>0</v>
      </c>
      <c r="W80" s="3">
        <f t="shared" si="52"/>
        <v>0</v>
      </c>
      <c r="X80" s="3">
        <f t="shared" si="53"/>
        <v>0</v>
      </c>
      <c r="Z80" s="1">
        <f t="shared" si="75"/>
        <v>2061</v>
      </c>
      <c r="AA80" s="5">
        <f t="shared" si="76"/>
        <v>79</v>
      </c>
      <c r="AB80" s="3">
        <f t="shared" si="77"/>
        <v>0</v>
      </c>
      <c r="AC80" s="3">
        <f t="shared" si="54"/>
        <v>0</v>
      </c>
      <c r="AD80" s="4">
        <f t="shared" si="55"/>
        <v>0</v>
      </c>
      <c r="AE80" s="3">
        <f t="shared" si="56"/>
        <v>0</v>
      </c>
      <c r="AF80" s="3">
        <f t="shared" si="57"/>
        <v>0</v>
      </c>
      <c r="AH80" s="1">
        <f t="shared" si="78"/>
        <v>2061</v>
      </c>
      <c r="AI80" s="5">
        <f t="shared" si="79"/>
        <v>79</v>
      </c>
      <c r="AJ80" s="3">
        <f t="shared" si="80"/>
        <v>0</v>
      </c>
      <c r="AK80" s="3">
        <f t="shared" si="58"/>
        <v>0</v>
      </c>
      <c r="AL80" s="4">
        <f t="shared" si="59"/>
        <v>0</v>
      </c>
      <c r="AM80" s="3">
        <f t="shared" si="60"/>
        <v>0</v>
      </c>
      <c r="AN80" s="3">
        <f t="shared" si="61"/>
        <v>0</v>
      </c>
      <c r="AP80" s="1">
        <f t="shared" si="81"/>
        <v>2061</v>
      </c>
      <c r="AQ80" s="5">
        <f t="shared" si="82"/>
        <v>79</v>
      </c>
      <c r="AR80" s="3">
        <f t="shared" si="83"/>
        <v>0</v>
      </c>
      <c r="AS80" s="3">
        <f t="shared" si="62"/>
        <v>0</v>
      </c>
      <c r="AT80" s="4">
        <f t="shared" si="63"/>
        <v>0</v>
      </c>
      <c r="AU80" s="3">
        <f t="shared" si="64"/>
        <v>0</v>
      </c>
      <c r="AV80" s="3">
        <f t="shared" si="65"/>
        <v>0</v>
      </c>
    </row>
    <row r="81" spans="1:48" x14ac:dyDescent="0.25">
      <c r="A81" s="1">
        <f t="shared" si="66"/>
        <v>2062</v>
      </c>
      <c r="B81" s="5">
        <f t="shared" si="67"/>
        <v>80</v>
      </c>
      <c r="C81" s="3">
        <f t="shared" si="68"/>
        <v>0</v>
      </c>
      <c r="D81" s="3">
        <f t="shared" si="42"/>
        <v>0</v>
      </c>
      <c r="E81" s="3"/>
      <c r="F81" s="4">
        <f t="shared" si="43"/>
        <v>0</v>
      </c>
      <c r="G81" s="3">
        <f t="shared" si="44"/>
        <v>0</v>
      </c>
      <c r="H81" s="3">
        <f t="shared" si="45"/>
        <v>0</v>
      </c>
      <c r="J81" s="1">
        <f t="shared" si="69"/>
        <v>2062</v>
      </c>
      <c r="K81" s="5">
        <f t="shared" si="70"/>
        <v>80</v>
      </c>
      <c r="L81" s="3">
        <f t="shared" si="71"/>
        <v>0</v>
      </c>
      <c r="M81" s="3">
        <f t="shared" si="46"/>
        <v>0</v>
      </c>
      <c r="N81" s="4">
        <f t="shared" si="47"/>
        <v>0</v>
      </c>
      <c r="O81" s="3">
        <f t="shared" si="48"/>
        <v>0</v>
      </c>
      <c r="P81" s="3">
        <f t="shared" si="49"/>
        <v>0</v>
      </c>
      <c r="R81" s="1">
        <f t="shared" si="72"/>
        <v>2062</v>
      </c>
      <c r="S81" s="5">
        <f t="shared" si="73"/>
        <v>80</v>
      </c>
      <c r="T81" s="3">
        <f t="shared" si="74"/>
        <v>0</v>
      </c>
      <c r="U81" s="3">
        <f t="shared" si="50"/>
        <v>0</v>
      </c>
      <c r="V81" s="4">
        <f t="shared" si="51"/>
        <v>0</v>
      </c>
      <c r="W81" s="3">
        <f t="shared" si="52"/>
        <v>0</v>
      </c>
      <c r="X81" s="3">
        <f t="shared" si="53"/>
        <v>0</v>
      </c>
      <c r="Z81" s="1">
        <f t="shared" si="75"/>
        <v>2062</v>
      </c>
      <c r="AA81" s="5">
        <f t="shared" si="76"/>
        <v>80</v>
      </c>
      <c r="AB81" s="3">
        <f t="shared" si="77"/>
        <v>0</v>
      </c>
      <c r="AC81" s="3">
        <f t="shared" si="54"/>
        <v>0</v>
      </c>
      <c r="AD81" s="4">
        <f t="shared" si="55"/>
        <v>0</v>
      </c>
      <c r="AE81" s="3">
        <f t="shared" si="56"/>
        <v>0</v>
      </c>
      <c r="AF81" s="3">
        <f t="shared" si="57"/>
        <v>0</v>
      </c>
      <c r="AH81" s="1">
        <f t="shared" si="78"/>
        <v>2062</v>
      </c>
      <c r="AI81" s="5">
        <f t="shared" si="79"/>
        <v>80</v>
      </c>
      <c r="AJ81" s="3">
        <f t="shared" si="80"/>
        <v>0</v>
      </c>
      <c r="AK81" s="3">
        <f t="shared" si="58"/>
        <v>0</v>
      </c>
      <c r="AL81" s="4">
        <f t="shared" si="59"/>
        <v>0</v>
      </c>
      <c r="AM81" s="3">
        <f t="shared" si="60"/>
        <v>0</v>
      </c>
      <c r="AN81" s="3">
        <f t="shared" si="61"/>
        <v>0</v>
      </c>
      <c r="AP81" s="1">
        <f t="shared" si="81"/>
        <v>2062</v>
      </c>
      <c r="AQ81" s="5">
        <f t="shared" si="82"/>
        <v>80</v>
      </c>
      <c r="AR81" s="3">
        <f t="shared" si="83"/>
        <v>0</v>
      </c>
      <c r="AS81" s="3">
        <f t="shared" si="62"/>
        <v>0</v>
      </c>
      <c r="AT81" s="4">
        <f t="shared" si="63"/>
        <v>0</v>
      </c>
      <c r="AU81" s="3">
        <f t="shared" si="64"/>
        <v>0</v>
      </c>
      <c r="AV81" s="3">
        <f t="shared" si="65"/>
        <v>0</v>
      </c>
    </row>
    <row r="82" spans="1:48" x14ac:dyDescent="0.25">
      <c r="A82" s="1">
        <f t="shared" si="66"/>
        <v>2063</v>
      </c>
      <c r="B82" s="5">
        <f t="shared" si="67"/>
        <v>81</v>
      </c>
      <c r="C82" s="3">
        <f t="shared" si="68"/>
        <v>0</v>
      </c>
      <c r="D82" s="3">
        <f t="shared" si="42"/>
        <v>0</v>
      </c>
      <c r="E82" s="3"/>
      <c r="F82" s="4">
        <f t="shared" si="43"/>
        <v>0</v>
      </c>
      <c r="G82" s="3">
        <f t="shared" si="44"/>
        <v>0</v>
      </c>
      <c r="H82" s="3">
        <f t="shared" si="45"/>
        <v>0</v>
      </c>
      <c r="J82" s="1">
        <f t="shared" si="69"/>
        <v>2063</v>
      </c>
      <c r="K82" s="5">
        <f t="shared" si="70"/>
        <v>81</v>
      </c>
      <c r="L82" s="3">
        <f t="shared" si="71"/>
        <v>0</v>
      </c>
      <c r="M82" s="3">
        <f t="shared" si="46"/>
        <v>0</v>
      </c>
      <c r="N82" s="4">
        <f t="shared" si="47"/>
        <v>0</v>
      </c>
      <c r="O82" s="3">
        <f t="shared" si="48"/>
        <v>0</v>
      </c>
      <c r="P82" s="3">
        <f t="shared" si="49"/>
        <v>0</v>
      </c>
      <c r="R82" s="1">
        <f t="shared" si="72"/>
        <v>2063</v>
      </c>
      <c r="S82" s="5">
        <f t="shared" si="73"/>
        <v>81</v>
      </c>
      <c r="T82" s="3">
        <f t="shared" si="74"/>
        <v>0</v>
      </c>
      <c r="U82" s="3">
        <f t="shared" si="50"/>
        <v>0</v>
      </c>
      <c r="V82" s="4">
        <f t="shared" si="51"/>
        <v>0</v>
      </c>
      <c r="W82" s="3">
        <f t="shared" si="52"/>
        <v>0</v>
      </c>
      <c r="X82" s="3">
        <f t="shared" si="53"/>
        <v>0</v>
      </c>
      <c r="Z82" s="1">
        <f t="shared" si="75"/>
        <v>2063</v>
      </c>
      <c r="AA82" s="5">
        <f t="shared" si="76"/>
        <v>81</v>
      </c>
      <c r="AB82" s="3">
        <f t="shared" si="77"/>
        <v>0</v>
      </c>
      <c r="AC82" s="3">
        <f t="shared" si="54"/>
        <v>0</v>
      </c>
      <c r="AD82" s="4">
        <f t="shared" si="55"/>
        <v>0</v>
      </c>
      <c r="AE82" s="3">
        <f t="shared" si="56"/>
        <v>0</v>
      </c>
      <c r="AF82" s="3">
        <f t="shared" si="57"/>
        <v>0</v>
      </c>
      <c r="AH82" s="1">
        <f t="shared" si="78"/>
        <v>2063</v>
      </c>
      <c r="AI82" s="5">
        <f t="shared" si="79"/>
        <v>81</v>
      </c>
      <c r="AJ82" s="3">
        <f t="shared" si="80"/>
        <v>0</v>
      </c>
      <c r="AK82" s="3">
        <f t="shared" si="58"/>
        <v>0</v>
      </c>
      <c r="AL82" s="4">
        <f t="shared" si="59"/>
        <v>0</v>
      </c>
      <c r="AM82" s="3">
        <f t="shared" si="60"/>
        <v>0</v>
      </c>
      <c r="AN82" s="3">
        <f t="shared" si="61"/>
        <v>0</v>
      </c>
      <c r="AP82" s="1">
        <f t="shared" si="81"/>
        <v>2063</v>
      </c>
      <c r="AQ82" s="5">
        <f t="shared" si="82"/>
        <v>81</v>
      </c>
      <c r="AR82" s="3">
        <f t="shared" si="83"/>
        <v>0</v>
      </c>
      <c r="AS82" s="3">
        <f t="shared" si="62"/>
        <v>0</v>
      </c>
      <c r="AT82" s="4">
        <f t="shared" si="63"/>
        <v>0</v>
      </c>
      <c r="AU82" s="3">
        <f t="shared" si="64"/>
        <v>0</v>
      </c>
      <c r="AV82" s="3">
        <f t="shared" si="65"/>
        <v>0</v>
      </c>
    </row>
    <row r="83" spans="1:48" x14ac:dyDescent="0.25">
      <c r="A83" s="1">
        <f t="shared" si="66"/>
        <v>2064</v>
      </c>
      <c r="B83" s="5">
        <f t="shared" si="67"/>
        <v>82</v>
      </c>
      <c r="C83" s="3">
        <f t="shared" si="68"/>
        <v>0</v>
      </c>
      <c r="D83" s="3">
        <f t="shared" si="42"/>
        <v>0</v>
      </c>
      <c r="E83" s="3"/>
      <c r="F83" s="4">
        <f t="shared" si="43"/>
        <v>0</v>
      </c>
      <c r="G83" s="3">
        <f t="shared" si="44"/>
        <v>0</v>
      </c>
      <c r="H83" s="3">
        <f t="shared" si="45"/>
        <v>0</v>
      </c>
      <c r="J83" s="1">
        <f t="shared" si="69"/>
        <v>2064</v>
      </c>
      <c r="K83" s="5">
        <f t="shared" si="70"/>
        <v>82</v>
      </c>
      <c r="L83" s="3">
        <f t="shared" si="71"/>
        <v>0</v>
      </c>
      <c r="M83" s="3">
        <f t="shared" si="46"/>
        <v>0</v>
      </c>
      <c r="N83" s="4">
        <f t="shared" si="47"/>
        <v>0</v>
      </c>
      <c r="O83" s="3">
        <f t="shared" si="48"/>
        <v>0</v>
      </c>
      <c r="P83" s="3">
        <f t="shared" si="49"/>
        <v>0</v>
      </c>
      <c r="R83" s="1">
        <f t="shared" si="72"/>
        <v>2064</v>
      </c>
      <c r="S83" s="5">
        <f t="shared" si="73"/>
        <v>82</v>
      </c>
      <c r="T83" s="3">
        <f t="shared" si="74"/>
        <v>0</v>
      </c>
      <c r="U83" s="3">
        <f t="shared" si="50"/>
        <v>0</v>
      </c>
      <c r="V83" s="4">
        <f t="shared" si="51"/>
        <v>0</v>
      </c>
      <c r="W83" s="3">
        <f t="shared" si="52"/>
        <v>0</v>
      </c>
      <c r="X83" s="3">
        <f t="shared" si="53"/>
        <v>0</v>
      </c>
      <c r="Z83" s="1">
        <f t="shared" si="75"/>
        <v>2064</v>
      </c>
      <c r="AA83" s="5">
        <f t="shared" si="76"/>
        <v>82</v>
      </c>
      <c r="AB83" s="3">
        <f t="shared" si="77"/>
        <v>0</v>
      </c>
      <c r="AC83" s="3">
        <f t="shared" si="54"/>
        <v>0</v>
      </c>
      <c r="AD83" s="4">
        <f t="shared" si="55"/>
        <v>0</v>
      </c>
      <c r="AE83" s="3">
        <f t="shared" si="56"/>
        <v>0</v>
      </c>
      <c r="AF83" s="3">
        <f t="shared" si="57"/>
        <v>0</v>
      </c>
      <c r="AH83" s="1">
        <f t="shared" si="78"/>
        <v>2064</v>
      </c>
      <c r="AI83" s="5">
        <f t="shared" si="79"/>
        <v>82</v>
      </c>
      <c r="AJ83" s="3">
        <f t="shared" si="80"/>
        <v>0</v>
      </c>
      <c r="AK83" s="3">
        <f t="shared" si="58"/>
        <v>0</v>
      </c>
      <c r="AL83" s="4">
        <f t="shared" si="59"/>
        <v>0</v>
      </c>
      <c r="AM83" s="3">
        <f t="shared" si="60"/>
        <v>0</v>
      </c>
      <c r="AN83" s="3">
        <f t="shared" si="61"/>
        <v>0</v>
      </c>
      <c r="AP83" s="1">
        <f t="shared" si="81"/>
        <v>2064</v>
      </c>
      <c r="AQ83" s="5">
        <f t="shared" si="82"/>
        <v>82</v>
      </c>
      <c r="AR83" s="3">
        <f t="shared" si="83"/>
        <v>0</v>
      </c>
      <c r="AS83" s="3">
        <f t="shared" si="62"/>
        <v>0</v>
      </c>
      <c r="AT83" s="4">
        <f t="shared" si="63"/>
        <v>0</v>
      </c>
      <c r="AU83" s="3">
        <f t="shared" si="64"/>
        <v>0</v>
      </c>
      <c r="AV83" s="3">
        <f t="shared" si="65"/>
        <v>0</v>
      </c>
    </row>
    <row r="84" spans="1:48" x14ac:dyDescent="0.25">
      <c r="A84" s="1">
        <f t="shared" si="66"/>
        <v>2065</v>
      </c>
      <c r="B84" s="5">
        <f t="shared" si="67"/>
        <v>83</v>
      </c>
      <c r="C84" s="3">
        <f t="shared" si="68"/>
        <v>0</v>
      </c>
      <c r="D84" s="3">
        <f t="shared" si="42"/>
        <v>0</v>
      </c>
      <c r="E84" s="3"/>
      <c r="F84" s="4">
        <f t="shared" si="43"/>
        <v>0</v>
      </c>
      <c r="G84" s="3">
        <f t="shared" si="44"/>
        <v>0</v>
      </c>
      <c r="H84" s="3">
        <f t="shared" si="45"/>
        <v>0</v>
      </c>
      <c r="J84" s="1">
        <f t="shared" si="69"/>
        <v>2065</v>
      </c>
      <c r="K84" s="5">
        <f t="shared" si="70"/>
        <v>83</v>
      </c>
      <c r="L84" s="3">
        <f t="shared" si="71"/>
        <v>0</v>
      </c>
      <c r="M84" s="3">
        <f t="shared" si="46"/>
        <v>0</v>
      </c>
      <c r="N84" s="4">
        <f t="shared" si="47"/>
        <v>0</v>
      </c>
      <c r="O84" s="3">
        <f t="shared" si="48"/>
        <v>0</v>
      </c>
      <c r="P84" s="3">
        <f t="shared" si="49"/>
        <v>0</v>
      </c>
      <c r="R84" s="1">
        <f t="shared" si="72"/>
        <v>2065</v>
      </c>
      <c r="S84" s="5">
        <f t="shared" si="73"/>
        <v>83</v>
      </c>
      <c r="T84" s="3">
        <f t="shared" si="74"/>
        <v>0</v>
      </c>
      <c r="U84" s="3">
        <f t="shared" si="50"/>
        <v>0</v>
      </c>
      <c r="V84" s="4">
        <f t="shared" si="51"/>
        <v>0</v>
      </c>
      <c r="W84" s="3">
        <f t="shared" si="52"/>
        <v>0</v>
      </c>
      <c r="X84" s="3">
        <f t="shared" si="53"/>
        <v>0</v>
      </c>
      <c r="Z84" s="1">
        <f t="shared" si="75"/>
        <v>2065</v>
      </c>
      <c r="AA84" s="5">
        <f t="shared" si="76"/>
        <v>83</v>
      </c>
      <c r="AB84" s="3">
        <f t="shared" si="77"/>
        <v>0</v>
      </c>
      <c r="AC84" s="3">
        <f t="shared" si="54"/>
        <v>0</v>
      </c>
      <c r="AD84" s="4">
        <f t="shared" si="55"/>
        <v>0</v>
      </c>
      <c r="AE84" s="3">
        <f t="shared" si="56"/>
        <v>0</v>
      </c>
      <c r="AF84" s="3">
        <f t="shared" si="57"/>
        <v>0</v>
      </c>
      <c r="AH84" s="1">
        <f t="shared" si="78"/>
        <v>2065</v>
      </c>
      <c r="AI84" s="5">
        <f t="shared" si="79"/>
        <v>83</v>
      </c>
      <c r="AJ84" s="3">
        <f t="shared" si="80"/>
        <v>0</v>
      </c>
      <c r="AK84" s="3">
        <f t="shared" si="58"/>
        <v>0</v>
      </c>
      <c r="AL84" s="4">
        <f t="shared" si="59"/>
        <v>0</v>
      </c>
      <c r="AM84" s="3">
        <f t="shared" si="60"/>
        <v>0</v>
      </c>
      <c r="AN84" s="3">
        <f t="shared" si="61"/>
        <v>0</v>
      </c>
      <c r="AP84" s="1">
        <f t="shared" si="81"/>
        <v>2065</v>
      </c>
      <c r="AQ84" s="5">
        <f t="shared" si="82"/>
        <v>83</v>
      </c>
      <c r="AR84" s="3">
        <f t="shared" si="83"/>
        <v>0</v>
      </c>
      <c r="AS84" s="3">
        <f t="shared" si="62"/>
        <v>0</v>
      </c>
      <c r="AT84" s="4">
        <f t="shared" si="63"/>
        <v>0</v>
      </c>
      <c r="AU84" s="3">
        <f t="shared" si="64"/>
        <v>0</v>
      </c>
      <c r="AV84" s="3">
        <f t="shared" si="65"/>
        <v>0</v>
      </c>
    </row>
    <row r="85" spans="1:48" x14ac:dyDescent="0.25">
      <c r="A85" s="1">
        <f t="shared" si="66"/>
        <v>2066</v>
      </c>
      <c r="B85" s="5">
        <f t="shared" si="67"/>
        <v>84</v>
      </c>
      <c r="C85" s="3">
        <f t="shared" si="68"/>
        <v>0</v>
      </c>
      <c r="D85" s="3">
        <f t="shared" si="42"/>
        <v>0</v>
      </c>
      <c r="E85" s="3"/>
      <c r="F85" s="4">
        <f t="shared" si="43"/>
        <v>0</v>
      </c>
      <c r="G85" s="3">
        <f t="shared" si="44"/>
        <v>0</v>
      </c>
      <c r="H85" s="3">
        <f t="shared" si="45"/>
        <v>0</v>
      </c>
      <c r="J85" s="1">
        <f t="shared" si="69"/>
        <v>2066</v>
      </c>
      <c r="K85" s="5">
        <f t="shared" si="70"/>
        <v>84</v>
      </c>
      <c r="L85" s="3">
        <f t="shared" si="71"/>
        <v>0</v>
      </c>
      <c r="M85" s="3">
        <f t="shared" si="46"/>
        <v>0</v>
      </c>
      <c r="N85" s="4">
        <f t="shared" si="47"/>
        <v>0</v>
      </c>
      <c r="O85" s="3">
        <f t="shared" si="48"/>
        <v>0</v>
      </c>
      <c r="P85" s="3">
        <f t="shared" si="49"/>
        <v>0</v>
      </c>
      <c r="R85" s="1">
        <f t="shared" si="72"/>
        <v>2066</v>
      </c>
      <c r="S85" s="5">
        <f t="shared" si="73"/>
        <v>84</v>
      </c>
      <c r="T85" s="3">
        <f t="shared" si="74"/>
        <v>0</v>
      </c>
      <c r="U85" s="3">
        <f t="shared" si="50"/>
        <v>0</v>
      </c>
      <c r="V85" s="4">
        <f t="shared" si="51"/>
        <v>0</v>
      </c>
      <c r="W85" s="3">
        <f t="shared" si="52"/>
        <v>0</v>
      </c>
      <c r="X85" s="3">
        <f t="shared" si="53"/>
        <v>0</v>
      </c>
      <c r="Z85" s="1">
        <f t="shared" si="75"/>
        <v>2066</v>
      </c>
      <c r="AA85" s="5">
        <f t="shared" si="76"/>
        <v>84</v>
      </c>
      <c r="AB85" s="3">
        <f t="shared" si="77"/>
        <v>0</v>
      </c>
      <c r="AC85" s="3">
        <f t="shared" si="54"/>
        <v>0</v>
      </c>
      <c r="AD85" s="4">
        <f t="shared" si="55"/>
        <v>0</v>
      </c>
      <c r="AE85" s="3">
        <f t="shared" si="56"/>
        <v>0</v>
      </c>
      <c r="AF85" s="3">
        <f t="shared" si="57"/>
        <v>0</v>
      </c>
      <c r="AH85" s="1">
        <f t="shared" si="78"/>
        <v>2066</v>
      </c>
      <c r="AI85" s="5">
        <f t="shared" si="79"/>
        <v>84</v>
      </c>
      <c r="AJ85" s="3">
        <f t="shared" si="80"/>
        <v>0</v>
      </c>
      <c r="AK85" s="3">
        <f t="shared" si="58"/>
        <v>0</v>
      </c>
      <c r="AL85" s="4">
        <f t="shared" si="59"/>
        <v>0</v>
      </c>
      <c r="AM85" s="3">
        <f t="shared" si="60"/>
        <v>0</v>
      </c>
      <c r="AN85" s="3">
        <f t="shared" si="61"/>
        <v>0</v>
      </c>
      <c r="AP85" s="1">
        <f t="shared" si="81"/>
        <v>2066</v>
      </c>
      <c r="AQ85" s="5">
        <f t="shared" si="82"/>
        <v>84</v>
      </c>
      <c r="AR85" s="3">
        <f t="shared" si="83"/>
        <v>0</v>
      </c>
      <c r="AS85" s="3">
        <f t="shared" si="62"/>
        <v>0</v>
      </c>
      <c r="AT85" s="4">
        <f t="shared" si="63"/>
        <v>0</v>
      </c>
      <c r="AU85" s="3">
        <f t="shared" si="64"/>
        <v>0</v>
      </c>
      <c r="AV85" s="3">
        <f t="shared" si="65"/>
        <v>0</v>
      </c>
    </row>
    <row r="86" spans="1:48" x14ac:dyDescent="0.25">
      <c r="A86" s="1">
        <f t="shared" si="66"/>
        <v>2067</v>
      </c>
      <c r="B86" s="5">
        <f t="shared" si="67"/>
        <v>85</v>
      </c>
      <c r="C86" s="3">
        <f t="shared" si="68"/>
        <v>0</v>
      </c>
      <c r="D86" s="3">
        <f t="shared" si="42"/>
        <v>0</v>
      </c>
      <c r="E86" s="3"/>
      <c r="F86" s="4">
        <f t="shared" si="43"/>
        <v>0</v>
      </c>
      <c r="G86" s="3">
        <f t="shared" si="44"/>
        <v>0</v>
      </c>
      <c r="H86" s="3">
        <f t="shared" si="45"/>
        <v>0</v>
      </c>
      <c r="J86" s="1">
        <f t="shared" si="69"/>
        <v>2067</v>
      </c>
      <c r="K86" s="5">
        <f t="shared" si="70"/>
        <v>85</v>
      </c>
      <c r="L86" s="3">
        <f t="shared" si="71"/>
        <v>0</v>
      </c>
      <c r="M86" s="3">
        <f t="shared" si="46"/>
        <v>0</v>
      </c>
      <c r="N86" s="4">
        <f t="shared" si="47"/>
        <v>0</v>
      </c>
      <c r="O86" s="3">
        <f t="shared" si="48"/>
        <v>0</v>
      </c>
      <c r="P86" s="3">
        <f t="shared" si="49"/>
        <v>0</v>
      </c>
      <c r="R86" s="1">
        <f t="shared" si="72"/>
        <v>2067</v>
      </c>
      <c r="S86" s="5">
        <f t="shared" si="73"/>
        <v>85</v>
      </c>
      <c r="T86" s="3">
        <f t="shared" si="74"/>
        <v>0</v>
      </c>
      <c r="U86" s="3">
        <f t="shared" si="50"/>
        <v>0</v>
      </c>
      <c r="V86" s="4">
        <f t="shared" si="51"/>
        <v>0</v>
      </c>
      <c r="W86" s="3">
        <f t="shared" si="52"/>
        <v>0</v>
      </c>
      <c r="X86" s="3">
        <f t="shared" si="53"/>
        <v>0</v>
      </c>
      <c r="Z86" s="1">
        <f t="shared" si="75"/>
        <v>2067</v>
      </c>
      <c r="AA86" s="5">
        <f t="shared" si="76"/>
        <v>85</v>
      </c>
      <c r="AB86" s="3">
        <f t="shared" si="77"/>
        <v>0</v>
      </c>
      <c r="AC86" s="3">
        <f t="shared" si="54"/>
        <v>0</v>
      </c>
      <c r="AD86" s="4">
        <f t="shared" si="55"/>
        <v>0</v>
      </c>
      <c r="AE86" s="3">
        <f t="shared" si="56"/>
        <v>0</v>
      </c>
      <c r="AF86" s="3">
        <f t="shared" si="57"/>
        <v>0</v>
      </c>
      <c r="AH86" s="1">
        <f t="shared" si="78"/>
        <v>2067</v>
      </c>
      <c r="AI86" s="5">
        <f t="shared" si="79"/>
        <v>85</v>
      </c>
      <c r="AJ86" s="3">
        <f t="shared" si="80"/>
        <v>0</v>
      </c>
      <c r="AK86" s="3">
        <f t="shared" si="58"/>
        <v>0</v>
      </c>
      <c r="AL86" s="4">
        <f t="shared" si="59"/>
        <v>0</v>
      </c>
      <c r="AM86" s="3">
        <f t="shared" si="60"/>
        <v>0</v>
      </c>
      <c r="AN86" s="3">
        <f t="shared" si="61"/>
        <v>0</v>
      </c>
      <c r="AP86" s="1">
        <f t="shared" si="81"/>
        <v>2067</v>
      </c>
      <c r="AQ86" s="5">
        <f t="shared" si="82"/>
        <v>85</v>
      </c>
      <c r="AR86" s="3">
        <f t="shared" si="83"/>
        <v>0</v>
      </c>
      <c r="AS86" s="3">
        <f t="shared" si="62"/>
        <v>0</v>
      </c>
      <c r="AT86" s="4">
        <f t="shared" si="63"/>
        <v>0</v>
      </c>
      <c r="AU86" s="3">
        <f t="shared" si="64"/>
        <v>0</v>
      </c>
      <c r="AV86" s="3">
        <f t="shared" si="65"/>
        <v>0</v>
      </c>
    </row>
    <row r="87" spans="1:48" x14ac:dyDescent="0.25">
      <c r="A87" s="1">
        <f t="shared" si="66"/>
        <v>2068</v>
      </c>
      <c r="B87" s="5">
        <f t="shared" si="67"/>
        <v>86</v>
      </c>
      <c r="C87" s="3">
        <f t="shared" si="68"/>
        <v>0</v>
      </c>
      <c r="D87" s="3">
        <f t="shared" si="42"/>
        <v>0</v>
      </c>
      <c r="E87" s="3"/>
      <c r="F87" s="4">
        <f t="shared" si="43"/>
        <v>0</v>
      </c>
      <c r="G87" s="3">
        <f t="shared" si="44"/>
        <v>0</v>
      </c>
      <c r="H87" s="3">
        <f t="shared" si="45"/>
        <v>0</v>
      </c>
      <c r="J87" s="1">
        <f t="shared" si="69"/>
        <v>2068</v>
      </c>
      <c r="K87" s="5">
        <f t="shared" si="70"/>
        <v>86</v>
      </c>
      <c r="L87" s="3">
        <f t="shared" si="71"/>
        <v>0</v>
      </c>
      <c r="M87" s="3">
        <f t="shared" si="46"/>
        <v>0</v>
      </c>
      <c r="N87" s="4">
        <f t="shared" si="47"/>
        <v>0</v>
      </c>
      <c r="O87" s="3">
        <f t="shared" si="48"/>
        <v>0</v>
      </c>
      <c r="P87" s="3">
        <f t="shared" si="49"/>
        <v>0</v>
      </c>
      <c r="R87" s="1">
        <f t="shared" si="72"/>
        <v>2068</v>
      </c>
      <c r="S87" s="5">
        <f t="shared" si="73"/>
        <v>86</v>
      </c>
      <c r="T87" s="3">
        <f t="shared" si="74"/>
        <v>0</v>
      </c>
      <c r="U87" s="3">
        <f t="shared" si="50"/>
        <v>0</v>
      </c>
      <c r="V87" s="4">
        <f t="shared" si="51"/>
        <v>0</v>
      </c>
      <c r="W87" s="3">
        <f t="shared" si="52"/>
        <v>0</v>
      </c>
      <c r="X87" s="3">
        <f t="shared" si="53"/>
        <v>0</v>
      </c>
      <c r="Z87" s="1">
        <f t="shared" si="75"/>
        <v>2068</v>
      </c>
      <c r="AA87" s="5">
        <f t="shared" si="76"/>
        <v>86</v>
      </c>
      <c r="AB87" s="3">
        <f t="shared" si="77"/>
        <v>0</v>
      </c>
      <c r="AC87" s="3">
        <f t="shared" si="54"/>
        <v>0</v>
      </c>
      <c r="AD87" s="4">
        <f t="shared" si="55"/>
        <v>0</v>
      </c>
      <c r="AE87" s="3">
        <f t="shared" si="56"/>
        <v>0</v>
      </c>
      <c r="AF87" s="3">
        <f t="shared" si="57"/>
        <v>0</v>
      </c>
      <c r="AH87" s="1">
        <f t="shared" si="78"/>
        <v>2068</v>
      </c>
      <c r="AI87" s="5">
        <f t="shared" si="79"/>
        <v>86</v>
      </c>
      <c r="AJ87" s="3">
        <f t="shared" si="80"/>
        <v>0</v>
      </c>
      <c r="AK87" s="3">
        <f t="shared" si="58"/>
        <v>0</v>
      </c>
      <c r="AL87" s="4">
        <f t="shared" si="59"/>
        <v>0</v>
      </c>
      <c r="AM87" s="3">
        <f t="shared" si="60"/>
        <v>0</v>
      </c>
      <c r="AN87" s="3">
        <f t="shared" si="61"/>
        <v>0</v>
      </c>
      <c r="AP87" s="1">
        <f t="shared" si="81"/>
        <v>2068</v>
      </c>
      <c r="AQ87" s="5">
        <f t="shared" si="82"/>
        <v>86</v>
      </c>
      <c r="AR87" s="3">
        <f t="shared" si="83"/>
        <v>0</v>
      </c>
      <c r="AS87" s="3">
        <f t="shared" si="62"/>
        <v>0</v>
      </c>
      <c r="AT87" s="4">
        <f t="shared" si="63"/>
        <v>0</v>
      </c>
      <c r="AU87" s="3">
        <f t="shared" si="64"/>
        <v>0</v>
      </c>
      <c r="AV87" s="3">
        <f t="shared" si="65"/>
        <v>0</v>
      </c>
    </row>
    <row r="88" spans="1:48" x14ac:dyDescent="0.25">
      <c r="A88" s="1">
        <f t="shared" si="66"/>
        <v>2069</v>
      </c>
      <c r="B88" s="5">
        <f t="shared" si="67"/>
        <v>87</v>
      </c>
      <c r="C88" s="3">
        <f t="shared" si="68"/>
        <v>0</v>
      </c>
      <c r="D88" s="3">
        <f t="shared" si="42"/>
        <v>0</v>
      </c>
      <c r="E88" s="3"/>
      <c r="F88" s="4">
        <f t="shared" si="43"/>
        <v>0</v>
      </c>
      <c r="G88" s="3">
        <f t="shared" si="44"/>
        <v>0</v>
      </c>
      <c r="H88" s="3">
        <f t="shared" si="45"/>
        <v>0</v>
      </c>
      <c r="J88" s="1">
        <f t="shared" si="69"/>
        <v>2069</v>
      </c>
      <c r="K88" s="5">
        <f t="shared" si="70"/>
        <v>87</v>
      </c>
      <c r="L88" s="3">
        <f t="shared" si="71"/>
        <v>0</v>
      </c>
      <c r="M88" s="3">
        <f t="shared" si="46"/>
        <v>0</v>
      </c>
      <c r="N88" s="4">
        <f t="shared" si="47"/>
        <v>0</v>
      </c>
      <c r="O88" s="3">
        <f t="shared" si="48"/>
        <v>0</v>
      </c>
      <c r="P88" s="3">
        <f t="shared" si="49"/>
        <v>0</v>
      </c>
      <c r="R88" s="1">
        <f t="shared" si="72"/>
        <v>2069</v>
      </c>
      <c r="S88" s="5">
        <f t="shared" si="73"/>
        <v>87</v>
      </c>
      <c r="T88" s="3">
        <f t="shared" si="74"/>
        <v>0</v>
      </c>
      <c r="U88" s="3">
        <f t="shared" si="50"/>
        <v>0</v>
      </c>
      <c r="V88" s="4">
        <f t="shared" si="51"/>
        <v>0</v>
      </c>
      <c r="W88" s="3">
        <f t="shared" si="52"/>
        <v>0</v>
      </c>
      <c r="X88" s="3">
        <f t="shared" si="53"/>
        <v>0</v>
      </c>
      <c r="Z88" s="1">
        <f t="shared" si="75"/>
        <v>2069</v>
      </c>
      <c r="AA88" s="5">
        <f t="shared" si="76"/>
        <v>87</v>
      </c>
      <c r="AB88" s="3">
        <f t="shared" si="77"/>
        <v>0</v>
      </c>
      <c r="AC88" s="3">
        <f t="shared" si="54"/>
        <v>0</v>
      </c>
      <c r="AD88" s="4">
        <f t="shared" si="55"/>
        <v>0</v>
      </c>
      <c r="AE88" s="3">
        <f t="shared" si="56"/>
        <v>0</v>
      </c>
      <c r="AF88" s="3">
        <f t="shared" si="57"/>
        <v>0</v>
      </c>
      <c r="AH88" s="1">
        <f t="shared" si="78"/>
        <v>2069</v>
      </c>
      <c r="AI88" s="5">
        <f t="shared" si="79"/>
        <v>87</v>
      </c>
      <c r="AJ88" s="3">
        <f t="shared" si="80"/>
        <v>0</v>
      </c>
      <c r="AK88" s="3">
        <f t="shared" si="58"/>
        <v>0</v>
      </c>
      <c r="AL88" s="4">
        <f t="shared" si="59"/>
        <v>0</v>
      </c>
      <c r="AM88" s="3">
        <f t="shared" si="60"/>
        <v>0</v>
      </c>
      <c r="AN88" s="3">
        <f t="shared" si="61"/>
        <v>0</v>
      </c>
      <c r="AP88" s="1">
        <f t="shared" si="81"/>
        <v>2069</v>
      </c>
      <c r="AQ88" s="5">
        <f t="shared" si="82"/>
        <v>87</v>
      </c>
      <c r="AR88" s="3">
        <f t="shared" si="83"/>
        <v>0</v>
      </c>
      <c r="AS88" s="3">
        <f t="shared" si="62"/>
        <v>0</v>
      </c>
      <c r="AT88" s="4">
        <f t="shared" si="63"/>
        <v>0</v>
      </c>
      <c r="AU88" s="3">
        <f t="shared" si="64"/>
        <v>0</v>
      </c>
      <c r="AV88" s="3">
        <f t="shared" si="65"/>
        <v>0</v>
      </c>
    </row>
    <row r="89" spans="1:48" x14ac:dyDescent="0.25">
      <c r="A89" s="1">
        <f t="shared" si="66"/>
        <v>2070</v>
      </c>
      <c r="B89" s="5">
        <f t="shared" si="67"/>
        <v>88</v>
      </c>
      <c r="C89" s="3">
        <f t="shared" si="68"/>
        <v>0</v>
      </c>
      <c r="D89" s="3">
        <f t="shared" si="42"/>
        <v>0</v>
      </c>
      <c r="E89" s="3"/>
      <c r="F89" s="4">
        <f t="shared" si="43"/>
        <v>0</v>
      </c>
      <c r="G89" s="3">
        <f t="shared" si="44"/>
        <v>0</v>
      </c>
      <c r="H89" s="3">
        <f t="shared" si="45"/>
        <v>0</v>
      </c>
      <c r="J89" s="1">
        <f t="shared" si="69"/>
        <v>2070</v>
      </c>
      <c r="K89" s="5">
        <f t="shared" si="70"/>
        <v>88</v>
      </c>
      <c r="L89" s="3">
        <f t="shared" si="71"/>
        <v>0</v>
      </c>
      <c r="M89" s="3">
        <f t="shared" si="46"/>
        <v>0</v>
      </c>
      <c r="N89" s="4">
        <f t="shared" si="47"/>
        <v>0</v>
      </c>
      <c r="O89" s="3">
        <f t="shared" si="48"/>
        <v>0</v>
      </c>
      <c r="P89" s="3">
        <f t="shared" si="49"/>
        <v>0</v>
      </c>
      <c r="R89" s="1">
        <f t="shared" si="72"/>
        <v>2070</v>
      </c>
      <c r="S89" s="5">
        <f t="shared" si="73"/>
        <v>88</v>
      </c>
      <c r="T89" s="3">
        <f t="shared" si="74"/>
        <v>0</v>
      </c>
      <c r="U89" s="3">
        <f t="shared" si="50"/>
        <v>0</v>
      </c>
      <c r="V89" s="4">
        <f t="shared" si="51"/>
        <v>0</v>
      </c>
      <c r="W89" s="3">
        <f t="shared" si="52"/>
        <v>0</v>
      </c>
      <c r="X89" s="3">
        <f t="shared" si="53"/>
        <v>0</v>
      </c>
      <c r="Z89" s="1">
        <f t="shared" si="75"/>
        <v>2070</v>
      </c>
      <c r="AA89" s="5">
        <f t="shared" si="76"/>
        <v>88</v>
      </c>
      <c r="AB89" s="3">
        <f t="shared" si="77"/>
        <v>0</v>
      </c>
      <c r="AC89" s="3">
        <f t="shared" si="54"/>
        <v>0</v>
      </c>
      <c r="AD89" s="4">
        <f t="shared" si="55"/>
        <v>0</v>
      </c>
      <c r="AE89" s="3">
        <f t="shared" si="56"/>
        <v>0</v>
      </c>
      <c r="AF89" s="3">
        <f t="shared" si="57"/>
        <v>0</v>
      </c>
      <c r="AH89" s="1">
        <f t="shared" si="78"/>
        <v>2070</v>
      </c>
      <c r="AI89" s="5">
        <f t="shared" si="79"/>
        <v>88</v>
      </c>
      <c r="AJ89" s="3">
        <f t="shared" si="80"/>
        <v>0</v>
      </c>
      <c r="AK89" s="3">
        <f t="shared" si="58"/>
        <v>0</v>
      </c>
      <c r="AL89" s="4">
        <f t="shared" si="59"/>
        <v>0</v>
      </c>
      <c r="AM89" s="3">
        <f t="shared" si="60"/>
        <v>0</v>
      </c>
      <c r="AN89" s="3">
        <f t="shared" si="61"/>
        <v>0</v>
      </c>
      <c r="AP89" s="1">
        <f t="shared" si="81"/>
        <v>2070</v>
      </c>
      <c r="AQ89" s="5">
        <f t="shared" si="82"/>
        <v>88</v>
      </c>
      <c r="AR89" s="3">
        <f t="shared" si="83"/>
        <v>0</v>
      </c>
      <c r="AS89" s="3">
        <f t="shared" si="62"/>
        <v>0</v>
      </c>
      <c r="AT89" s="4">
        <f t="shared" si="63"/>
        <v>0</v>
      </c>
      <c r="AU89" s="3">
        <f t="shared" si="64"/>
        <v>0</v>
      </c>
      <c r="AV89" s="3">
        <f t="shared" si="65"/>
        <v>0</v>
      </c>
    </row>
    <row r="90" spans="1:48" x14ac:dyDescent="0.25">
      <c r="A90" s="1">
        <f t="shared" si="66"/>
        <v>2071</v>
      </c>
      <c r="B90" s="5">
        <f t="shared" si="67"/>
        <v>89</v>
      </c>
      <c r="C90" s="3">
        <f t="shared" si="68"/>
        <v>0</v>
      </c>
      <c r="D90" s="3">
        <f t="shared" si="42"/>
        <v>0</v>
      </c>
      <c r="E90" s="3"/>
      <c r="F90" s="4">
        <f t="shared" si="43"/>
        <v>0</v>
      </c>
      <c r="G90" s="3">
        <f t="shared" si="44"/>
        <v>0</v>
      </c>
      <c r="H90" s="3">
        <f t="shared" si="45"/>
        <v>0</v>
      </c>
      <c r="J90" s="1">
        <f t="shared" si="69"/>
        <v>2071</v>
      </c>
      <c r="K90" s="5">
        <f t="shared" si="70"/>
        <v>89</v>
      </c>
      <c r="L90" s="3">
        <f t="shared" si="71"/>
        <v>0</v>
      </c>
      <c r="M90" s="3">
        <f t="shared" si="46"/>
        <v>0</v>
      </c>
      <c r="N90" s="4">
        <f t="shared" si="47"/>
        <v>0</v>
      </c>
      <c r="O90" s="3">
        <f t="shared" si="48"/>
        <v>0</v>
      </c>
      <c r="P90" s="3">
        <f t="shared" si="49"/>
        <v>0</v>
      </c>
      <c r="R90" s="1">
        <f t="shared" si="72"/>
        <v>2071</v>
      </c>
      <c r="S90" s="5">
        <f t="shared" si="73"/>
        <v>89</v>
      </c>
      <c r="T90" s="3">
        <f t="shared" si="74"/>
        <v>0</v>
      </c>
      <c r="U90" s="3">
        <f t="shared" si="50"/>
        <v>0</v>
      </c>
      <c r="V90" s="4">
        <f t="shared" si="51"/>
        <v>0</v>
      </c>
      <c r="W90" s="3">
        <f t="shared" si="52"/>
        <v>0</v>
      </c>
      <c r="X90" s="3">
        <f t="shared" si="53"/>
        <v>0</v>
      </c>
      <c r="Z90" s="1">
        <f t="shared" si="75"/>
        <v>2071</v>
      </c>
      <c r="AA90" s="5">
        <f t="shared" si="76"/>
        <v>89</v>
      </c>
      <c r="AB90" s="3">
        <f t="shared" si="77"/>
        <v>0</v>
      </c>
      <c r="AC90" s="3">
        <f t="shared" si="54"/>
        <v>0</v>
      </c>
      <c r="AD90" s="4">
        <f t="shared" si="55"/>
        <v>0</v>
      </c>
      <c r="AE90" s="3">
        <f t="shared" si="56"/>
        <v>0</v>
      </c>
      <c r="AF90" s="3">
        <f t="shared" si="57"/>
        <v>0</v>
      </c>
      <c r="AH90" s="1">
        <f t="shared" si="78"/>
        <v>2071</v>
      </c>
      <c r="AI90" s="5">
        <f t="shared" si="79"/>
        <v>89</v>
      </c>
      <c r="AJ90" s="3">
        <f t="shared" si="80"/>
        <v>0</v>
      </c>
      <c r="AK90" s="3">
        <f t="shared" si="58"/>
        <v>0</v>
      </c>
      <c r="AL90" s="4">
        <f t="shared" si="59"/>
        <v>0</v>
      </c>
      <c r="AM90" s="3">
        <f t="shared" si="60"/>
        <v>0</v>
      </c>
      <c r="AN90" s="3">
        <f t="shared" si="61"/>
        <v>0</v>
      </c>
      <c r="AP90" s="1">
        <f t="shared" si="81"/>
        <v>2071</v>
      </c>
      <c r="AQ90" s="5">
        <f t="shared" si="82"/>
        <v>89</v>
      </c>
      <c r="AR90" s="3">
        <f t="shared" si="83"/>
        <v>0</v>
      </c>
      <c r="AS90" s="3">
        <f t="shared" si="62"/>
        <v>0</v>
      </c>
      <c r="AT90" s="4">
        <f t="shared" si="63"/>
        <v>0</v>
      </c>
      <c r="AU90" s="3">
        <f t="shared" si="64"/>
        <v>0</v>
      </c>
      <c r="AV90" s="3">
        <f t="shared" si="65"/>
        <v>0</v>
      </c>
    </row>
    <row r="91" spans="1:48" x14ac:dyDescent="0.25">
      <c r="A91" s="1">
        <f t="shared" si="66"/>
        <v>2072</v>
      </c>
      <c r="B91" s="5">
        <f t="shared" si="67"/>
        <v>90</v>
      </c>
      <c r="C91" s="3">
        <f t="shared" si="68"/>
        <v>0</v>
      </c>
      <c r="D91" s="3">
        <f t="shared" si="42"/>
        <v>0</v>
      </c>
      <c r="E91" s="3"/>
      <c r="F91" s="4">
        <f t="shared" si="43"/>
        <v>0</v>
      </c>
      <c r="G91" s="3">
        <f t="shared" si="44"/>
        <v>0</v>
      </c>
      <c r="H91" s="3">
        <f t="shared" si="45"/>
        <v>0</v>
      </c>
      <c r="J91" s="1">
        <f t="shared" si="69"/>
        <v>2072</v>
      </c>
      <c r="K91" s="5">
        <f t="shared" si="70"/>
        <v>90</v>
      </c>
      <c r="L91" s="3">
        <f t="shared" si="71"/>
        <v>0</v>
      </c>
      <c r="M91" s="3">
        <f t="shared" si="46"/>
        <v>0</v>
      </c>
      <c r="N91" s="4">
        <f t="shared" si="47"/>
        <v>0</v>
      </c>
      <c r="O91" s="3">
        <f t="shared" si="48"/>
        <v>0</v>
      </c>
      <c r="P91" s="3">
        <f t="shared" si="49"/>
        <v>0</v>
      </c>
      <c r="R91" s="1">
        <f t="shared" si="72"/>
        <v>2072</v>
      </c>
      <c r="S91" s="5">
        <f t="shared" si="73"/>
        <v>90</v>
      </c>
      <c r="T91" s="3">
        <f t="shared" si="74"/>
        <v>0</v>
      </c>
      <c r="U91" s="3">
        <f t="shared" si="50"/>
        <v>0</v>
      </c>
      <c r="V91" s="4">
        <f t="shared" si="51"/>
        <v>0</v>
      </c>
      <c r="W91" s="3">
        <f t="shared" si="52"/>
        <v>0</v>
      </c>
      <c r="X91" s="3">
        <f t="shared" si="53"/>
        <v>0</v>
      </c>
      <c r="Z91" s="1">
        <f t="shared" si="75"/>
        <v>2072</v>
      </c>
      <c r="AA91" s="5">
        <f t="shared" si="76"/>
        <v>90</v>
      </c>
      <c r="AB91" s="3">
        <f t="shared" si="77"/>
        <v>0</v>
      </c>
      <c r="AC91" s="3">
        <f t="shared" si="54"/>
        <v>0</v>
      </c>
      <c r="AD91" s="4">
        <f t="shared" si="55"/>
        <v>0</v>
      </c>
      <c r="AE91" s="3">
        <f t="shared" si="56"/>
        <v>0</v>
      </c>
      <c r="AF91" s="3">
        <f t="shared" si="57"/>
        <v>0</v>
      </c>
      <c r="AH91" s="1">
        <f t="shared" si="78"/>
        <v>2072</v>
      </c>
      <c r="AI91" s="5">
        <f t="shared" si="79"/>
        <v>90</v>
      </c>
      <c r="AJ91" s="3">
        <f t="shared" si="80"/>
        <v>0</v>
      </c>
      <c r="AK91" s="3">
        <f t="shared" si="58"/>
        <v>0</v>
      </c>
      <c r="AL91" s="4">
        <f t="shared" si="59"/>
        <v>0</v>
      </c>
      <c r="AM91" s="3">
        <f t="shared" si="60"/>
        <v>0</v>
      </c>
      <c r="AN91" s="3">
        <f t="shared" si="61"/>
        <v>0</v>
      </c>
      <c r="AP91" s="1">
        <f t="shared" si="81"/>
        <v>2072</v>
      </c>
      <c r="AQ91" s="5">
        <f t="shared" si="82"/>
        <v>90</v>
      </c>
      <c r="AR91" s="3">
        <f t="shared" si="83"/>
        <v>0</v>
      </c>
      <c r="AS91" s="3">
        <f t="shared" si="62"/>
        <v>0</v>
      </c>
      <c r="AT91" s="4">
        <f t="shared" si="63"/>
        <v>0</v>
      </c>
      <c r="AU91" s="3">
        <f t="shared" si="64"/>
        <v>0</v>
      </c>
      <c r="AV91" s="3">
        <f t="shared" si="65"/>
        <v>0</v>
      </c>
    </row>
    <row r="92" spans="1:48" x14ac:dyDescent="0.25">
      <c r="A92" s="1">
        <f t="shared" si="66"/>
        <v>2073</v>
      </c>
      <c r="B92" s="5">
        <f t="shared" si="67"/>
        <v>91</v>
      </c>
      <c r="C92" s="3">
        <f t="shared" si="68"/>
        <v>0</v>
      </c>
      <c r="D92" s="3">
        <f t="shared" si="42"/>
        <v>0</v>
      </c>
      <c r="E92" s="3"/>
      <c r="F92" s="4">
        <f t="shared" si="43"/>
        <v>0</v>
      </c>
      <c r="G92" s="3">
        <f t="shared" si="44"/>
        <v>0</v>
      </c>
      <c r="H92" s="3">
        <f t="shared" si="45"/>
        <v>0</v>
      </c>
      <c r="J92" s="1">
        <f t="shared" si="69"/>
        <v>2073</v>
      </c>
      <c r="K92" s="5">
        <f t="shared" si="70"/>
        <v>91</v>
      </c>
      <c r="L92" s="3">
        <f t="shared" si="71"/>
        <v>0</v>
      </c>
      <c r="M92" s="3">
        <f t="shared" si="46"/>
        <v>0</v>
      </c>
      <c r="N92" s="4">
        <f t="shared" si="47"/>
        <v>0</v>
      </c>
      <c r="O92" s="3">
        <f t="shared" si="48"/>
        <v>0</v>
      </c>
      <c r="P92" s="3">
        <f t="shared" si="49"/>
        <v>0</v>
      </c>
      <c r="R92" s="1">
        <f t="shared" si="72"/>
        <v>2073</v>
      </c>
      <c r="S92" s="5">
        <f t="shared" si="73"/>
        <v>91</v>
      </c>
      <c r="T92" s="3">
        <f t="shared" si="74"/>
        <v>0</v>
      </c>
      <c r="U92" s="3">
        <f t="shared" si="50"/>
        <v>0</v>
      </c>
      <c r="V92" s="4">
        <f t="shared" si="51"/>
        <v>0</v>
      </c>
      <c r="W92" s="3">
        <f t="shared" si="52"/>
        <v>0</v>
      </c>
      <c r="X92" s="3">
        <f t="shared" si="53"/>
        <v>0</v>
      </c>
      <c r="Z92" s="1">
        <f t="shared" si="75"/>
        <v>2073</v>
      </c>
      <c r="AA92" s="5">
        <f t="shared" si="76"/>
        <v>91</v>
      </c>
      <c r="AB92" s="3">
        <f t="shared" si="77"/>
        <v>0</v>
      </c>
      <c r="AC92" s="3">
        <f t="shared" si="54"/>
        <v>0</v>
      </c>
      <c r="AD92" s="4">
        <f t="shared" si="55"/>
        <v>0</v>
      </c>
      <c r="AE92" s="3">
        <f t="shared" si="56"/>
        <v>0</v>
      </c>
      <c r="AF92" s="3">
        <f t="shared" si="57"/>
        <v>0</v>
      </c>
      <c r="AH92" s="1">
        <f t="shared" si="78"/>
        <v>2073</v>
      </c>
      <c r="AI92" s="5">
        <f t="shared" si="79"/>
        <v>91</v>
      </c>
      <c r="AJ92" s="3">
        <f t="shared" si="80"/>
        <v>0</v>
      </c>
      <c r="AK92" s="3">
        <f t="shared" si="58"/>
        <v>0</v>
      </c>
      <c r="AL92" s="4">
        <f t="shared" si="59"/>
        <v>0</v>
      </c>
      <c r="AM92" s="3">
        <f t="shared" si="60"/>
        <v>0</v>
      </c>
      <c r="AN92" s="3">
        <f t="shared" si="61"/>
        <v>0</v>
      </c>
      <c r="AP92" s="1">
        <f t="shared" si="81"/>
        <v>2073</v>
      </c>
      <c r="AQ92" s="5">
        <f t="shared" si="82"/>
        <v>91</v>
      </c>
      <c r="AR92" s="3">
        <f t="shared" si="83"/>
        <v>0</v>
      </c>
      <c r="AS92" s="3">
        <f t="shared" si="62"/>
        <v>0</v>
      </c>
      <c r="AT92" s="4">
        <f t="shared" si="63"/>
        <v>0</v>
      </c>
      <c r="AU92" s="3">
        <f t="shared" si="64"/>
        <v>0</v>
      </c>
      <c r="AV92" s="3">
        <f t="shared" si="65"/>
        <v>0</v>
      </c>
    </row>
  </sheetData>
  <mergeCells count="10">
    <mergeCell ref="Z37:AV37"/>
    <mergeCell ref="J22:L22"/>
    <mergeCell ref="J23:L23"/>
    <mergeCell ref="F10:Q10"/>
    <mergeCell ref="K24:L24"/>
    <mergeCell ref="A18:C18"/>
    <mergeCell ref="F18:Q18"/>
    <mergeCell ref="A3:C3"/>
    <mergeCell ref="A10:C10"/>
    <mergeCell ref="A37:X3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6"/>
  <sheetViews>
    <sheetView zoomScale="60" zoomScaleNormal="60" zoomScalePageLayoutView="80" workbookViewId="0">
      <pane ySplit="1" topLeftCell="A2" activePane="bottomLeft" state="frozen"/>
      <selection pane="bottomLeft" activeCell="B24" sqref="B24"/>
    </sheetView>
  </sheetViews>
  <sheetFormatPr defaultColWidth="9.140625" defaultRowHeight="15" x14ac:dyDescent="0.25"/>
  <cols>
    <col min="1" max="1" width="12" style="1" bestFit="1" customWidth="1"/>
    <col min="2" max="2" width="41.42578125" style="1" bestFit="1" customWidth="1"/>
    <col min="3" max="3" width="18.85546875" style="1" bestFit="1" customWidth="1"/>
    <col min="4" max="4" width="9.42578125" style="1" customWidth="1"/>
    <col min="5" max="5" width="41.28515625" style="1" customWidth="1"/>
    <col min="6" max="6" width="18.85546875" style="1" bestFit="1" customWidth="1"/>
    <col min="7" max="7" width="30.140625" style="1" customWidth="1"/>
    <col min="8" max="8" width="9.140625" style="1"/>
    <col min="9" max="10" width="14.85546875" style="1" customWidth="1"/>
    <col min="11" max="11" width="13.42578125" style="1" customWidth="1"/>
    <col min="12" max="13" width="9.7109375" style="1" customWidth="1"/>
    <col min="14" max="15" width="9.140625" style="1"/>
    <col min="16" max="16" width="12.28515625" style="1" bestFit="1" customWidth="1"/>
    <col min="17" max="16384" width="9.140625" style="1"/>
  </cols>
  <sheetData>
    <row r="1" spans="1:13" ht="159" customHeight="1" x14ac:dyDescent="0.3">
      <c r="A1" s="2"/>
      <c r="B1" s="2"/>
      <c r="C1" s="2"/>
      <c r="D1" s="2"/>
      <c r="E1" s="2"/>
      <c r="F1" s="2"/>
      <c r="G1" s="2"/>
      <c r="H1" s="2"/>
      <c r="I1" s="2"/>
      <c r="J1" s="2"/>
    </row>
    <row r="2" spans="1:13" ht="14.25" customHeight="1" x14ac:dyDescent="0.5">
      <c r="A2" s="367"/>
      <c r="B2" s="367"/>
      <c r="C2" s="367"/>
      <c r="D2" s="367"/>
      <c r="E2" s="367"/>
      <c r="F2" s="367"/>
      <c r="G2" s="367"/>
      <c r="H2" s="2"/>
      <c r="I2" s="2"/>
      <c r="J2" s="2"/>
    </row>
    <row r="3" spans="1:13" ht="14.25" customHeight="1" x14ac:dyDescent="0.3">
      <c r="A3" s="2"/>
      <c r="B3" s="2"/>
      <c r="C3" s="2"/>
      <c r="D3" s="2"/>
      <c r="E3" s="2"/>
      <c r="F3" s="2"/>
      <c r="G3" s="2"/>
      <c r="H3" s="2"/>
      <c r="I3" s="2"/>
      <c r="J3" s="2"/>
    </row>
    <row r="4" spans="1:13" ht="17.25" x14ac:dyDescent="0.3">
      <c r="B4" s="372" t="s">
        <v>0</v>
      </c>
      <c r="C4" s="373"/>
      <c r="D4" s="24" t="s">
        <v>1</v>
      </c>
      <c r="E4" s="372" t="s">
        <v>2</v>
      </c>
      <c r="F4" s="373"/>
      <c r="G4" s="2"/>
      <c r="I4" s="376" t="s">
        <v>152</v>
      </c>
      <c r="J4" s="377"/>
      <c r="K4" s="377"/>
      <c r="L4" s="377"/>
      <c r="M4" s="377"/>
    </row>
    <row r="5" spans="1:13" ht="17.25" x14ac:dyDescent="0.3">
      <c r="B5" s="25" t="s">
        <v>70</v>
      </c>
      <c r="C5" s="26">
        <f>+C31</f>
        <v>0</v>
      </c>
      <c r="D5" s="2"/>
      <c r="E5" s="25" t="s">
        <v>70</v>
      </c>
      <c r="F5" s="26">
        <f>+F31</f>
        <v>0</v>
      </c>
      <c r="G5" s="2"/>
      <c r="I5" s="368" t="s">
        <v>3</v>
      </c>
      <c r="J5" s="369"/>
      <c r="K5" s="369"/>
      <c r="L5" s="41" t="s">
        <v>53</v>
      </c>
      <c r="M5" s="41" t="s">
        <v>54</v>
      </c>
    </row>
    <row r="6" spans="1:13" ht="17.25" x14ac:dyDescent="0.3">
      <c r="B6" s="25" t="s">
        <v>71</v>
      </c>
      <c r="C6" s="26">
        <f>+C32</f>
        <v>0</v>
      </c>
      <c r="D6" s="2"/>
      <c r="E6" s="25" t="s">
        <v>71</v>
      </c>
      <c r="F6" s="26">
        <f>+F32</f>
        <v>0</v>
      </c>
      <c r="G6" s="2"/>
      <c r="I6" s="26">
        <v>0</v>
      </c>
      <c r="J6" s="27">
        <v>10275</v>
      </c>
      <c r="K6" s="28"/>
      <c r="L6" s="31">
        <v>0.1</v>
      </c>
      <c r="M6" s="15">
        <v>0</v>
      </c>
    </row>
    <row r="7" spans="1:13" ht="17.25" x14ac:dyDescent="0.3">
      <c r="B7" s="25" t="s">
        <v>72</v>
      </c>
      <c r="C7" s="26">
        <f>+C33</f>
        <v>0</v>
      </c>
      <c r="D7" s="2"/>
      <c r="E7" s="25" t="s">
        <v>72</v>
      </c>
      <c r="F7" s="26">
        <f>+F33</f>
        <v>0</v>
      </c>
      <c r="G7" s="2"/>
      <c r="I7" s="26">
        <f t="shared" ref="I7:I12" si="0">+J6</f>
        <v>10275</v>
      </c>
      <c r="J7" s="27">
        <v>41775</v>
      </c>
      <c r="K7" s="66">
        <f>SUM(J6-I6)*L6</f>
        <v>1027.5</v>
      </c>
      <c r="L7" s="31">
        <v>0.12</v>
      </c>
      <c r="M7" s="15">
        <v>0</v>
      </c>
    </row>
    <row r="8" spans="1:13" ht="17.25" x14ac:dyDescent="0.3">
      <c r="B8" s="25" t="s">
        <v>4</v>
      </c>
      <c r="C8" s="26">
        <f>SUM(C5:C7)</f>
        <v>0</v>
      </c>
      <c r="D8" s="2"/>
      <c r="E8" s="25" t="s">
        <v>4</v>
      </c>
      <c r="F8" s="26">
        <f>SUM(F5:F7)</f>
        <v>0</v>
      </c>
      <c r="G8" s="2"/>
      <c r="I8" s="26">
        <f t="shared" si="0"/>
        <v>41775</v>
      </c>
      <c r="J8" s="27">
        <v>89075</v>
      </c>
      <c r="K8" s="66">
        <f>SUM((J7-I7)*L7)+K7</f>
        <v>4807.5</v>
      </c>
      <c r="L8" s="31">
        <v>0.22</v>
      </c>
      <c r="M8" s="15">
        <v>0.15</v>
      </c>
    </row>
    <row r="9" spans="1:13" ht="17.25" x14ac:dyDescent="0.3">
      <c r="B9" s="25" t="s">
        <v>69</v>
      </c>
      <c r="C9" s="27">
        <v>-25900</v>
      </c>
      <c r="D9" s="2"/>
      <c r="E9" s="25" t="s">
        <v>69</v>
      </c>
      <c r="F9" s="27">
        <f>+C9</f>
        <v>-25900</v>
      </c>
      <c r="G9" s="2"/>
      <c r="I9" s="26">
        <f t="shared" si="0"/>
        <v>89075</v>
      </c>
      <c r="J9" s="27">
        <v>170050</v>
      </c>
      <c r="K9" s="66">
        <f>SUM((J8-I8)*L8)+K8</f>
        <v>15213.5</v>
      </c>
      <c r="L9" s="31">
        <v>0.24</v>
      </c>
      <c r="M9" s="15">
        <v>0.15</v>
      </c>
    </row>
    <row r="10" spans="1:13" ht="17.25" x14ac:dyDescent="0.3">
      <c r="B10" s="39" t="s">
        <v>55</v>
      </c>
      <c r="C10" s="40">
        <f>IF(C5+C9&lt;$J15,IF($J15-(C5+C9)&lt;C6,$J15-(C5+C9),C6))</f>
        <v>0</v>
      </c>
      <c r="E10" s="39" t="s">
        <v>55</v>
      </c>
      <c r="F10" s="40">
        <f>IF(F5+F9&lt;$J15,IF($J15-(F5+F9)&lt;F6,$J15-(F5+F9),F6))</f>
        <v>0</v>
      </c>
      <c r="G10" s="194"/>
      <c r="I10" s="26">
        <f t="shared" si="0"/>
        <v>170050</v>
      </c>
      <c r="J10" s="27">
        <v>215950</v>
      </c>
      <c r="K10" s="66">
        <f>SUM((J9-I9)*L9)+K9</f>
        <v>34647.5</v>
      </c>
      <c r="L10" s="31">
        <v>0.32</v>
      </c>
      <c r="M10" s="15">
        <v>0.15</v>
      </c>
    </row>
    <row r="11" spans="1:13" ht="17.25" x14ac:dyDescent="0.3">
      <c r="B11" s="29" t="s">
        <v>65</v>
      </c>
      <c r="C11" s="30">
        <f>+C5+C9</f>
        <v>-25900</v>
      </c>
      <c r="D11" s="2"/>
      <c r="E11" s="29" t="s">
        <v>65</v>
      </c>
      <c r="F11" s="30">
        <f>+F5+F9</f>
        <v>-25900</v>
      </c>
      <c r="G11" s="194"/>
      <c r="I11" s="26">
        <f t="shared" si="0"/>
        <v>215950</v>
      </c>
      <c r="J11" s="27">
        <v>539999</v>
      </c>
      <c r="K11" s="66">
        <f>SUM((J10-I10)*L10)+K10</f>
        <v>49335.5</v>
      </c>
      <c r="L11" s="31">
        <v>0.35</v>
      </c>
      <c r="M11" s="15">
        <v>0.15</v>
      </c>
    </row>
    <row r="12" spans="1:13" ht="17.25" x14ac:dyDescent="0.3">
      <c r="B12" s="25" t="s">
        <v>68</v>
      </c>
      <c r="C12" s="26">
        <f>IF(C11&lt;=0,0,IF(C11&lt;=$J14,C11*$L14,IF(C11&lt;=$J15,((C11-$I15)*$L15)+$K15,IF(C11&lt;=$J16,((C11-$I16)*$L16)+$K16,IF(C11&lt;=$J17,((C11-$I17)*$L17)+$K17,IF(C11&lt;=$J18,((C11-$I18)*$L18)+$K18,IF(C11&lt;=$J19,((C11-$I19)*$L19)+$K19,IF(C11&gt;$I20,((C11-$I20)*$L20)+$K20,0))))))))</f>
        <v>0</v>
      </c>
      <c r="D12" s="2"/>
      <c r="E12" s="25" t="s">
        <v>68</v>
      </c>
      <c r="F12" s="26">
        <f>IF(F11&lt;=0,0,IF(F11&lt;=$J14,F11*$L14,IF(F11&lt;=$J15,((F11-$I15)*$L15)+$K15,IF(F11&lt;=$J16,((F11-$I16)*$L16)+$K16,IF(F11&lt;=$J17,((F11-$I17)*$L17)+$K17,IF(F11&lt;=$J18,((F11-$I18)*$L18)+$K18,IF(F11&lt;=$J19,((F11-$I19)*$L19)+$K19,IF(F11&gt;$I20,((F11-$I20)*$L20)+$K20,0))))))))</f>
        <v>0</v>
      </c>
      <c r="G12" s="2"/>
      <c r="I12" s="26">
        <f t="shared" si="0"/>
        <v>539999</v>
      </c>
      <c r="J12" s="28"/>
      <c r="K12" s="66">
        <f>SUM((J11-I11)*L11)+K11</f>
        <v>162752.65</v>
      </c>
      <c r="L12" s="34">
        <v>0.37</v>
      </c>
      <c r="M12" s="15">
        <v>0.2</v>
      </c>
    </row>
    <row r="13" spans="1:13" ht="17.25" x14ac:dyDescent="0.3">
      <c r="B13" s="25" t="s">
        <v>67</v>
      </c>
      <c r="C13" s="23">
        <f>IF(C11&lt;=$J15,(C6-C10)*$M16,IF(C11&gt;$I20,(C6-C10)*$M20,(C6-C10)*$M16))</f>
        <v>0</v>
      </c>
      <c r="E13" s="25" t="s">
        <v>67</v>
      </c>
      <c r="F13" s="23">
        <f>IF(F11&lt;=$J15,(F6-F10)*$M16,IF(F11&gt;$I20,(F6-F10)*$M20,(F6-F10)*$M16))</f>
        <v>0</v>
      </c>
      <c r="I13" s="370" t="s">
        <v>5</v>
      </c>
      <c r="J13" s="371"/>
      <c r="K13" s="371"/>
      <c r="L13" s="371"/>
      <c r="M13" s="371"/>
    </row>
    <row r="14" spans="1:13" ht="17.25" x14ac:dyDescent="0.3">
      <c r="B14" s="16" t="s">
        <v>56</v>
      </c>
      <c r="C14" s="23">
        <f>+C12+C13</f>
        <v>0</v>
      </c>
      <c r="D14" s="2"/>
      <c r="E14" s="16" t="s">
        <v>56</v>
      </c>
      <c r="F14" s="23">
        <f>+F12+F13</f>
        <v>0</v>
      </c>
      <c r="I14" s="26">
        <v>0</v>
      </c>
      <c r="J14" s="27">
        <v>20550</v>
      </c>
      <c r="K14" s="28"/>
      <c r="L14" s="31">
        <v>0.1</v>
      </c>
      <c r="M14" s="15">
        <v>0</v>
      </c>
    </row>
    <row r="15" spans="1:13" ht="17.25" x14ac:dyDescent="0.3">
      <c r="B15" s="374" t="s">
        <v>6</v>
      </c>
      <c r="C15" s="375">
        <f>+C8-C14</f>
        <v>0</v>
      </c>
      <c r="D15" s="2"/>
      <c r="E15" s="374" t="s">
        <v>6</v>
      </c>
      <c r="F15" s="375">
        <f>+F8-F14</f>
        <v>0</v>
      </c>
      <c r="G15" s="2"/>
      <c r="I15" s="26">
        <f t="shared" ref="I15:I20" si="1">+J14</f>
        <v>20550</v>
      </c>
      <c r="J15" s="27">
        <v>83550</v>
      </c>
      <c r="K15" s="66">
        <f>SUM(J14-I14)*L14</f>
        <v>2055</v>
      </c>
      <c r="L15" s="31">
        <v>0.12</v>
      </c>
      <c r="M15" s="15">
        <v>0</v>
      </c>
    </row>
    <row r="16" spans="1:13" ht="18.75" customHeight="1" x14ac:dyDescent="0.3">
      <c r="B16" s="32" t="s">
        <v>7</v>
      </c>
      <c r="C16" s="33">
        <f>+C12/C11</f>
        <v>0</v>
      </c>
      <c r="D16" s="2"/>
      <c r="E16" s="32" t="s">
        <v>7</v>
      </c>
      <c r="F16" s="33">
        <f>+F12/F11</f>
        <v>0</v>
      </c>
      <c r="G16" s="2"/>
      <c r="I16" s="26">
        <f t="shared" si="1"/>
        <v>83550</v>
      </c>
      <c r="J16" s="27">
        <v>178150</v>
      </c>
      <c r="K16" s="66">
        <f>SUM((J15-I15)*L15)+K15</f>
        <v>9615</v>
      </c>
      <c r="L16" s="31">
        <v>0.22</v>
      </c>
      <c r="M16" s="15">
        <v>0.15</v>
      </c>
    </row>
    <row r="17" spans="1:13" ht="17.25" x14ac:dyDescent="0.3">
      <c r="B17" s="2"/>
      <c r="C17" s="2"/>
      <c r="D17" s="2"/>
      <c r="E17" s="16"/>
      <c r="F17" s="16"/>
      <c r="G17" s="57" t="s">
        <v>66</v>
      </c>
      <c r="I17" s="26">
        <f t="shared" si="1"/>
        <v>178150</v>
      </c>
      <c r="J17" s="27">
        <v>340100</v>
      </c>
      <c r="K17" s="66">
        <f>SUM((J16-I16)*L16)+K16</f>
        <v>30427</v>
      </c>
      <c r="L17" s="31">
        <v>0.24</v>
      </c>
      <c r="M17" s="15">
        <v>0.15</v>
      </c>
    </row>
    <row r="18" spans="1:13" ht="17.25" x14ac:dyDescent="0.3">
      <c r="B18" s="2"/>
      <c r="C18" s="2"/>
      <c r="D18" s="2"/>
      <c r="E18" s="16" t="s">
        <v>8</v>
      </c>
      <c r="F18" s="23">
        <f>+C14-F14</f>
        <v>0</v>
      </c>
      <c r="G18" s="60">
        <f>FV(0.03,30,-F18,0)</f>
        <v>0</v>
      </c>
      <c r="I18" s="26">
        <f t="shared" si="1"/>
        <v>340100</v>
      </c>
      <c r="J18" s="27">
        <v>431900</v>
      </c>
      <c r="K18" s="66">
        <f>SUM((J17-I17)*L17)+K17</f>
        <v>69295</v>
      </c>
      <c r="L18" s="31">
        <v>0.32</v>
      </c>
      <c r="M18" s="15">
        <v>0.15</v>
      </c>
    </row>
    <row r="19" spans="1:13" ht="17.25" x14ac:dyDescent="0.3">
      <c r="A19" s="2"/>
      <c r="B19" s="2"/>
      <c r="C19" s="2"/>
      <c r="D19" s="2"/>
      <c r="E19" s="38"/>
      <c r="F19" s="49"/>
      <c r="G19" s="2"/>
      <c r="I19" s="26">
        <f t="shared" si="1"/>
        <v>431900</v>
      </c>
      <c r="J19" s="27">
        <v>647850</v>
      </c>
      <c r="K19" s="66">
        <f>SUM((J18-I18)*L18)+K18</f>
        <v>98671</v>
      </c>
      <c r="L19" s="31">
        <v>0.35</v>
      </c>
      <c r="M19" s="15">
        <v>0.15</v>
      </c>
    </row>
    <row r="20" spans="1:13" ht="17.25" x14ac:dyDescent="0.3">
      <c r="A20" s="2"/>
      <c r="B20" s="2"/>
      <c r="C20" s="2"/>
      <c r="D20" s="2"/>
      <c r="E20" s="38"/>
      <c r="F20" s="49"/>
      <c r="G20" s="2"/>
      <c r="I20" s="26">
        <f t="shared" si="1"/>
        <v>647850</v>
      </c>
      <c r="J20" s="28"/>
      <c r="K20" s="66">
        <f>SUM((J19-I19)*L19)+K19</f>
        <v>174253.5</v>
      </c>
      <c r="L20" s="193">
        <v>0.37</v>
      </c>
      <c r="M20" s="15">
        <v>0.2</v>
      </c>
    </row>
    <row r="21" spans="1:13" ht="17.25" x14ac:dyDescent="0.3">
      <c r="A21" s="2"/>
      <c r="B21" s="2"/>
      <c r="C21" s="2"/>
      <c r="D21" s="2"/>
      <c r="E21" s="2"/>
      <c r="F21" s="2"/>
      <c r="G21" s="2"/>
      <c r="J21" s="2"/>
    </row>
    <row r="22" spans="1:13" ht="17.25" x14ac:dyDescent="0.3">
      <c r="A22" s="2"/>
      <c r="B22" s="2"/>
      <c r="C22" s="2"/>
      <c r="D22" s="2"/>
      <c r="E22" s="2"/>
      <c r="F22" s="2"/>
      <c r="G22" s="2"/>
      <c r="J22" s="2"/>
    </row>
    <row r="23" spans="1:13" ht="17.25" x14ac:dyDescent="0.3">
      <c r="A23" s="2"/>
      <c r="J23" s="2"/>
    </row>
    <row r="24" spans="1:13" ht="17.25" x14ac:dyDescent="0.3">
      <c r="A24" s="2"/>
      <c r="B24" s="379" t="s">
        <v>9</v>
      </c>
      <c r="C24" s="378"/>
      <c r="D24" s="378"/>
      <c r="E24" s="378"/>
      <c r="F24" s="378"/>
      <c r="G24" s="378"/>
      <c r="J24" s="2"/>
    </row>
    <row r="25" spans="1:13" ht="17.25" x14ac:dyDescent="0.3">
      <c r="A25" s="2"/>
      <c r="B25" s="2"/>
      <c r="C25" s="2"/>
      <c r="D25" s="2"/>
      <c r="E25" s="2"/>
      <c r="F25" s="2"/>
      <c r="G25" s="2"/>
      <c r="J25" s="2"/>
    </row>
    <row r="26" spans="1:13" ht="17.25" x14ac:dyDescent="0.3">
      <c r="A26" s="2"/>
      <c r="B26" s="14" t="s">
        <v>10</v>
      </c>
      <c r="C26" s="35">
        <f>VLOOKUP('FV of Buckets'!H$11+'FV of Buckets'!H$12,'FV of Buckets'!A$40:H$92,8,TRUE)</f>
        <v>0</v>
      </c>
      <c r="D26" s="36" t="e">
        <f>+C26/C$29</f>
        <v>#DIV/0!</v>
      </c>
      <c r="E26" s="36" t="e">
        <f>+F26/F$29</f>
        <v>#DIV/0!</v>
      </c>
      <c r="F26" s="35">
        <f>VLOOKUP('FV of Buckets'!H$19+'FV of Buckets'!H$20,'FV of Buckets'!Z$40:AF$92,7,TRUE)</f>
        <v>0</v>
      </c>
      <c r="G26" s="14" t="s">
        <v>10</v>
      </c>
      <c r="J26" s="2"/>
    </row>
    <row r="27" spans="1:13" ht="17.25" x14ac:dyDescent="0.3">
      <c r="A27" s="2"/>
      <c r="B27" s="14" t="s">
        <v>11</v>
      </c>
      <c r="C27" s="35">
        <f>VLOOKUP('FV of Buckets'!H$11+'FV of Buckets'!H$12,'FV of Buckets'!J$40:P$92,7,TRUE)</f>
        <v>0</v>
      </c>
      <c r="D27" s="36" t="e">
        <f>+C27/C$29</f>
        <v>#DIV/0!</v>
      </c>
      <c r="E27" s="36" t="e">
        <f>+F27/F$29</f>
        <v>#DIV/0!</v>
      </c>
      <c r="F27" s="35">
        <f>VLOOKUP('FV of Buckets'!H$11+'FV of Buckets'!H$12,'FV of Buckets'!AH$40:AN$92,7,TRUE)</f>
        <v>0</v>
      </c>
      <c r="G27" s="14" t="s">
        <v>11</v>
      </c>
      <c r="J27" s="2"/>
    </row>
    <row r="28" spans="1:13" ht="17.25" x14ac:dyDescent="0.3">
      <c r="A28" s="2"/>
      <c r="B28" s="14" t="s">
        <v>12</v>
      </c>
      <c r="C28" s="35">
        <f>VLOOKUP('FV of Buckets'!H$11+'FV of Buckets'!H$12,'FV of Buckets'!R$40:X$92,7,TRUE)</f>
        <v>0</v>
      </c>
      <c r="D28" s="36" t="e">
        <f>+C28/C$29</f>
        <v>#DIV/0!</v>
      </c>
      <c r="E28" s="36" t="e">
        <f>+F28/F$29</f>
        <v>#DIV/0!</v>
      </c>
      <c r="F28" s="35">
        <f>VLOOKUP('FV of Buckets'!H$11+'FV of Buckets'!H$12,'FV of Buckets'!AP$40:SV$92,7,TRUE)</f>
        <v>0</v>
      </c>
      <c r="G28" s="14" t="s">
        <v>12</v>
      </c>
      <c r="J28" s="2"/>
    </row>
    <row r="29" spans="1:13" ht="17.25" x14ac:dyDescent="0.3">
      <c r="A29" s="2"/>
      <c r="B29" s="14"/>
      <c r="C29" s="35">
        <f>SUM(C26:C28)</f>
        <v>0</v>
      </c>
      <c r="D29" s="2"/>
      <c r="E29" s="14"/>
      <c r="F29" s="35">
        <f>SUM(F26:F28)</f>
        <v>0</v>
      </c>
      <c r="G29" s="14"/>
      <c r="J29" s="2"/>
    </row>
    <row r="30" spans="1:13" ht="17.25" x14ac:dyDescent="0.3">
      <c r="A30" s="2"/>
      <c r="B30" s="14"/>
      <c r="C30" s="35"/>
      <c r="D30" s="2"/>
      <c r="E30" s="14"/>
      <c r="F30" s="35"/>
      <c r="G30" s="14"/>
      <c r="J30" s="2"/>
    </row>
    <row r="31" spans="1:13" ht="17.25" x14ac:dyDescent="0.3">
      <c r="A31" s="2"/>
      <c r="B31" s="14" t="s">
        <v>13</v>
      </c>
      <c r="C31" s="35">
        <f>VLOOKUP('FV of Buckets'!H$11+'FV of Buckets'!H$12+1,'FV of Buckets'!A$40:H$92,7,TRUE)*-1</f>
        <v>0</v>
      </c>
      <c r="D31" s="2"/>
      <c r="E31" s="14"/>
      <c r="F31" s="35">
        <f>VLOOKUP('FV of Buckets'!H$19+'FV of Buckets'!H$20+1,'FV of Buckets'!Z$40:AF$92,6,TRUE)*-1</f>
        <v>0</v>
      </c>
      <c r="G31" s="14" t="s">
        <v>13</v>
      </c>
      <c r="J31" s="2"/>
    </row>
    <row r="32" spans="1:13" ht="17.25" x14ac:dyDescent="0.3">
      <c r="A32" s="2"/>
      <c r="B32" s="14" t="s">
        <v>14</v>
      </c>
      <c r="C32" s="35">
        <f>VLOOKUP('FV of Buckets'!H$11+'FV of Buckets'!H$12+1,'FV of Buckets'!J$40:P$92,6,TRUE)*-1</f>
        <v>0</v>
      </c>
      <c r="D32" s="2"/>
      <c r="E32" s="14"/>
      <c r="F32" s="35">
        <f>VLOOKUP('FV of Buckets'!H$11+'FV of Buckets'!H$12+1,'FV of Buckets'!AH$40:AN$92,6,TRUE)*-1</f>
        <v>0</v>
      </c>
      <c r="G32" s="14" t="s">
        <v>14</v>
      </c>
      <c r="J32" s="2"/>
    </row>
    <row r="33" spans="1:16" ht="17.25" x14ac:dyDescent="0.3">
      <c r="A33" s="2"/>
      <c r="B33" s="14" t="s">
        <v>15</v>
      </c>
      <c r="C33" s="35">
        <f>VLOOKUP('FV of Buckets'!H$11+'FV of Buckets'!H$12+1,'FV of Buckets'!R$40:X$92,6,TRUE)*-1</f>
        <v>0</v>
      </c>
      <c r="D33" s="2"/>
      <c r="E33" s="14"/>
      <c r="F33" s="35">
        <f>VLOOKUP('FV of Buckets'!H$11+'FV of Buckets'!H$12+1,'FV of Buckets'!AP$40:SV$92,6,TRUE)*-1</f>
        <v>0</v>
      </c>
      <c r="G33" s="14" t="s">
        <v>15</v>
      </c>
      <c r="J33" s="2"/>
    </row>
    <row r="34" spans="1:16" ht="17.25" x14ac:dyDescent="0.3">
      <c r="A34" s="2"/>
      <c r="B34" s="2"/>
      <c r="C34" s="2"/>
      <c r="D34" s="2"/>
      <c r="E34" s="2"/>
      <c r="F34" s="2"/>
      <c r="G34" s="2"/>
      <c r="J34" s="2"/>
    </row>
    <row r="35" spans="1:16" ht="17.25" x14ac:dyDescent="0.3">
      <c r="A35" s="2"/>
      <c r="B35" s="14" t="s">
        <v>16</v>
      </c>
      <c r="C35" s="37">
        <f>SUM(C31:C34)</f>
        <v>0</v>
      </c>
      <c r="D35" s="2"/>
      <c r="E35" s="2"/>
      <c r="F35" s="37">
        <f>SUM(F31:F34)</f>
        <v>0</v>
      </c>
      <c r="G35" s="14" t="s">
        <v>16</v>
      </c>
      <c r="J35" s="2"/>
      <c r="P35" s="65"/>
    </row>
    <row r="36" spans="1:16" ht="17.25" x14ac:dyDescent="0.3">
      <c r="A36" s="2"/>
      <c r="B36" s="2"/>
      <c r="C36" s="2"/>
      <c r="D36" s="2"/>
      <c r="E36" s="2"/>
      <c r="F36" s="37">
        <f>+F35-C35</f>
        <v>0</v>
      </c>
      <c r="G36" s="38" t="s">
        <v>17</v>
      </c>
      <c r="J36" s="2"/>
      <c r="P36" s="65"/>
    </row>
    <row r="37" spans="1:16" ht="17.25" x14ac:dyDescent="0.3">
      <c r="A37" s="2"/>
      <c r="B37" s="2"/>
      <c r="C37" s="2"/>
      <c r="D37" s="2"/>
      <c r="E37" s="2"/>
      <c r="F37" s="2"/>
      <c r="G37" s="2"/>
      <c r="H37" s="2"/>
      <c r="I37" s="2"/>
      <c r="J37" s="2"/>
      <c r="P37" s="65"/>
    </row>
    <row r="38" spans="1:16" ht="17.25" x14ac:dyDescent="0.3">
      <c r="A38" s="2"/>
      <c r="B38" s="2"/>
      <c r="C38" s="2"/>
      <c r="D38" s="2"/>
      <c r="E38" s="2"/>
      <c r="F38" s="2"/>
      <c r="G38" s="2"/>
      <c r="H38" s="2"/>
      <c r="I38" s="2"/>
      <c r="J38" s="2"/>
      <c r="P38" s="65"/>
    </row>
    <row r="39" spans="1:16" ht="17.25" x14ac:dyDescent="0.3">
      <c r="A39" s="2"/>
      <c r="B39" s="2"/>
      <c r="C39" s="2"/>
      <c r="D39" s="2"/>
      <c r="E39" s="2"/>
      <c r="F39" s="2"/>
      <c r="G39" s="2"/>
      <c r="H39" s="2"/>
      <c r="I39" s="2"/>
      <c r="J39" s="2"/>
      <c r="P39" s="65"/>
    </row>
    <row r="40" spans="1:16" ht="17.25" x14ac:dyDescent="0.3">
      <c r="A40" s="2"/>
      <c r="B40" s="2"/>
      <c r="C40" s="2"/>
      <c r="D40" s="2"/>
      <c r="E40" s="2"/>
      <c r="F40" s="2"/>
      <c r="G40" s="2"/>
      <c r="H40" s="2"/>
      <c r="I40" s="2"/>
      <c r="J40" s="2"/>
      <c r="P40" s="65"/>
    </row>
    <row r="41" spans="1:16" ht="17.25" x14ac:dyDescent="0.3">
      <c r="A41" s="2"/>
      <c r="B41" s="2"/>
      <c r="C41" s="2"/>
      <c r="D41" s="2"/>
      <c r="E41" s="2"/>
      <c r="F41" s="2"/>
      <c r="G41" s="2"/>
      <c r="H41" s="2"/>
      <c r="I41" s="2"/>
      <c r="J41" s="2"/>
    </row>
    <row r="42" spans="1:16" s="225" customFormat="1" ht="23.25" x14ac:dyDescent="0.35">
      <c r="B42" s="226"/>
    </row>
    <row r="43" spans="1:16" s="225" customFormat="1" ht="23.25" x14ac:dyDescent="0.35">
      <c r="B43" s="226"/>
    </row>
    <row r="44" spans="1:16" s="225" customFormat="1" ht="23.25" x14ac:dyDescent="0.35">
      <c r="B44" s="226"/>
    </row>
    <row r="45" spans="1:16" ht="14.45" customHeight="1" x14ac:dyDescent="0.3">
      <c r="B45" s="2"/>
      <c r="C45" s="2"/>
      <c r="D45" s="2"/>
      <c r="E45" s="2"/>
      <c r="F45" s="2"/>
      <c r="G45" s="2"/>
    </row>
    <row r="46" spans="1:16" ht="14.45" customHeight="1" x14ac:dyDescent="0.3">
      <c r="B46" s="2"/>
      <c r="C46" s="2"/>
      <c r="D46" s="2"/>
      <c r="E46" s="2"/>
      <c r="F46" s="2"/>
      <c r="G46" s="2"/>
    </row>
    <row r="47" spans="1:16" ht="14.45" customHeight="1" x14ac:dyDescent="0.3">
      <c r="B47" s="2"/>
      <c r="C47" s="2"/>
      <c r="D47" s="2"/>
      <c r="E47" s="2"/>
      <c r="F47" s="2"/>
      <c r="G47" s="2"/>
    </row>
    <row r="48" spans="1:16" ht="14.45" customHeight="1" x14ac:dyDescent="0.3">
      <c r="B48" s="2"/>
      <c r="C48" s="2"/>
      <c r="D48" s="2"/>
      <c r="E48" s="2"/>
      <c r="F48" s="2"/>
      <c r="G48" s="2"/>
    </row>
    <row r="49" spans="2:7" ht="14.45" customHeight="1" x14ac:dyDescent="0.3">
      <c r="B49" s="2"/>
      <c r="C49" s="2"/>
      <c r="D49" s="2"/>
      <c r="E49" s="2"/>
      <c r="F49" s="2"/>
      <c r="G49" s="2"/>
    </row>
    <row r="50" spans="2:7" ht="14.45" customHeight="1" x14ac:dyDescent="0.3">
      <c r="B50" s="2"/>
      <c r="C50" s="2"/>
      <c r="D50" s="2"/>
      <c r="E50" s="2"/>
      <c r="F50" s="2"/>
      <c r="G50" s="2"/>
    </row>
    <row r="51" spans="2:7" ht="14.45" customHeight="1" x14ac:dyDescent="0.3">
      <c r="B51" s="2"/>
      <c r="C51" s="2"/>
      <c r="D51" s="2"/>
      <c r="E51" s="2"/>
      <c r="F51" s="2"/>
      <c r="G51" s="2"/>
    </row>
    <row r="52" spans="2:7" ht="14.45" customHeight="1" x14ac:dyDescent="0.3">
      <c r="B52" s="2"/>
      <c r="C52" s="2"/>
      <c r="D52" s="2"/>
      <c r="E52" s="2"/>
      <c r="F52" s="2"/>
      <c r="G52" s="2"/>
    </row>
    <row r="53" spans="2:7" ht="14.45" customHeight="1" x14ac:dyDescent="0.3">
      <c r="B53" s="2"/>
      <c r="C53" s="2"/>
      <c r="D53" s="2"/>
      <c r="E53" s="2"/>
      <c r="F53" s="2"/>
      <c r="G53" s="2"/>
    </row>
    <row r="54" spans="2:7" ht="14.45" customHeight="1" x14ac:dyDescent="0.3">
      <c r="B54" s="2"/>
      <c r="C54" s="2"/>
      <c r="D54" s="2"/>
      <c r="E54" s="2"/>
      <c r="F54" s="2"/>
      <c r="G54" s="2"/>
    </row>
    <row r="55" spans="2:7" ht="14.45" customHeight="1" x14ac:dyDescent="0.3">
      <c r="B55" s="2"/>
      <c r="C55" s="2"/>
      <c r="D55" s="2"/>
      <c r="E55" s="2"/>
      <c r="F55" s="2"/>
      <c r="G55" s="2"/>
    </row>
    <row r="56" spans="2:7" ht="14.45" customHeight="1" x14ac:dyDescent="0.3">
      <c r="B56" s="2"/>
      <c r="C56" s="2"/>
      <c r="D56" s="2"/>
      <c r="E56" s="2"/>
      <c r="F56" s="2"/>
      <c r="G56" s="2"/>
    </row>
  </sheetData>
  <mergeCells count="6">
    <mergeCell ref="A2:G2"/>
    <mergeCell ref="I5:K5"/>
    <mergeCell ref="I13:M13"/>
    <mergeCell ref="I4:M4"/>
    <mergeCell ref="B4:C4"/>
    <mergeCell ref="E4:F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AssetOrg by Bucket</vt:lpstr>
      <vt:lpstr>Saving Assumptions</vt:lpstr>
      <vt:lpstr>FV of Buckets</vt:lpstr>
      <vt:lpstr>Taxes with Planning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Riggs</dc:creator>
  <cp:lastModifiedBy>McGhee, Kacie</cp:lastModifiedBy>
  <cp:lastPrinted>2019-05-28T20:18:58Z</cp:lastPrinted>
  <dcterms:created xsi:type="dcterms:W3CDTF">2016-08-10T20:44:23Z</dcterms:created>
  <dcterms:modified xsi:type="dcterms:W3CDTF">2022-12-19T17:51:23Z</dcterms:modified>
</cp:coreProperties>
</file>